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7" activeTab="17"/>
  </bookViews>
  <sheets>
    <sheet name="Zał.1" sheetId="1" r:id="rId1"/>
    <sheet name="Zał.2" sheetId="2" r:id="rId2"/>
    <sheet name="Zał.3" sheetId="3" r:id="rId3"/>
    <sheet name="Zał.4" sheetId="4" r:id="rId4"/>
    <sheet name="Zał. 5" sheetId="5" r:id="rId5"/>
    <sheet name="Zał.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  <sheet name="Zał. 14" sheetId="14" r:id="rId14"/>
    <sheet name="Zał. 15" sheetId="15" r:id="rId15"/>
    <sheet name="Zał.16" sheetId="16" r:id="rId16"/>
    <sheet name="Zał. 17" sheetId="17" r:id="rId17"/>
    <sheet name="Zał.18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<sst xmlns="http://schemas.openxmlformats.org/spreadsheetml/2006/main" count="1669" uniqueCount="533">
  <si>
    <t>Wyszczególnienie</t>
  </si>
  <si>
    <t>A. Dochody własne</t>
  </si>
  <si>
    <t>I. Podatki i opłaty lokalne</t>
  </si>
  <si>
    <t xml:space="preserve">1. Podatek od nieruchomości </t>
  </si>
  <si>
    <t>2. Podatek rolny i leśny</t>
  </si>
  <si>
    <t>3. Podatek od środków transportowych</t>
  </si>
  <si>
    <t xml:space="preserve">4. Opłata targowa </t>
  </si>
  <si>
    <t xml:space="preserve">5. Podatek od posiadania psów </t>
  </si>
  <si>
    <t xml:space="preserve"> </t>
  </si>
  <si>
    <t>6. Opłata skarbowa</t>
  </si>
  <si>
    <t>II. Podatki i opłaty pobierane przez Urzędy Skarbowe</t>
  </si>
  <si>
    <t xml:space="preserve">1. Podatek od czynności cywilnoprawnych </t>
  </si>
  <si>
    <t xml:space="preserve">2. Podatki opłacane w formie karty podatkowej </t>
  </si>
  <si>
    <t xml:space="preserve">3. Podatek od spadków i darowizn </t>
  </si>
  <si>
    <t>III. Dochody z mienia</t>
  </si>
  <si>
    <t>2. Z dzierżawy</t>
  </si>
  <si>
    <t>3. Z użytkowania</t>
  </si>
  <si>
    <t>IV. Opłata za zezwolenia na handel alkoholem</t>
  </si>
  <si>
    <t>V. Pozostałe dochody</t>
  </si>
  <si>
    <t>B. Transfery z budżetu państwa</t>
  </si>
  <si>
    <t>I. Udziały w podatkach stanowiących dochód budżetu państwa</t>
  </si>
  <si>
    <t>1. Udziały we wpływach z podatku dochodowego od osób prawnych i jednostek organizacyjnych nieposiadających osobowości prawnej</t>
  </si>
  <si>
    <t xml:space="preserve">2. Udziały we wpływach z podatku dochodowego od osób fizycznych </t>
  </si>
  <si>
    <t>II. Subwencje i dotacje</t>
  </si>
  <si>
    <t>1. Subwencja ogólna</t>
  </si>
  <si>
    <t>2. Dotacje na zadania zlecone</t>
  </si>
  <si>
    <t>– bieżące</t>
  </si>
  <si>
    <t>a. z ustawy</t>
  </si>
  <si>
    <t>b. z porozumień</t>
  </si>
  <si>
    <t>– inwestycyjne</t>
  </si>
  <si>
    <t>3. Dotacje na zadania własne</t>
  </si>
  <si>
    <t>1. Ze sprzedaży nieruchomości</t>
  </si>
  <si>
    <t>Wartość</t>
  </si>
  <si>
    <t>Dział</t>
  </si>
  <si>
    <t>Rozdział</t>
  </si>
  <si>
    <t>Treść</t>
  </si>
  <si>
    <t>010</t>
  </si>
  <si>
    <t>Rolnictwo i łowiectwo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</si>
  <si>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</si>
  <si>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</si>
  <si>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</si>
  <si>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</si>
  <si>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</si>
  <si>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</si>
  <si>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</si>
  <si>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</si>
  <si>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</si>
  <si>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</si>
  <si>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</si>
  <si>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</si>
  <si>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</si>
  <si>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</si>
  <si>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</si>
  <si>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</si>
  <si>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</si>
  <si>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</si>
  <si>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</si>
  <si>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</si>
  <si>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</si>
  <si>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</si>
  <si>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</si>
  <si>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</si>
  <si>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</si>
  <si>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</si>
  <si>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</si>
  <si>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Udziały gmin w podatkach stanowiących dochód budżetu państwa</t>
  </si>
  <si>
    <t>758</t>
  </si>
  <si>
    <t>Różne rozliczenia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</si>
  <si>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</si>
  <si>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</si>
  <si>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</si>
  <si>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</si>
  <si>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</si>
  <si>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</si>
  <si>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</si>
  <si>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</si>
  <si>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</si>
  <si>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80110</t>
  </si>
  <si>
    <t>Gimnazja</t>
  </si>
  <si>
    <t>851</t>
  </si>
  <si>
    <t>Ochrona zdrowia</t>
  </si>
  <si>
    <t>85154</t>
  </si>
  <si>
    <t>Przeciwdziałanie alkoholizmowi</t>
  </si>
  <si>
    <t>143 000,00</t>
  </si>
  <si>
    <t>85195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</si>
  <si>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</si>
  <si>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</si>
  <si>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</si>
  <si>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</si>
  <si>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</si>
  <si>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</si>
  <si>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</si>
  <si>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</si>
  <si>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</si>
  <si>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</si>
  <si>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</si>
  <si>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</si>
  <si>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</si>
  <si>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</si>
  <si>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</si>
  <si>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Wpływy i wydatki związane z gromadzeniem środków z opłat produktowych</t>
  </si>
  <si>
    <t>90095</t>
  </si>
  <si>
    <t>Paragraf</t>
  </si>
  <si>
    <t>Wpływy z różnych opłat</t>
  </si>
  <si>
    <t>Wpływy z usług</t>
  </si>
  <si>
    <t>25 000,00</t>
  </si>
  <si>
    <t>Wpływy ze sprzedaży składników majątkowych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</si>
  <si>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</si>
  <si>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</si>
  <si>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</si>
  <si>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</si>
  <si>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</si>
  <si>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</si>
  <si>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</si>
  <si>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</si>
  <si>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</si>
  <si>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</si>
  <si>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opłaty skarbowej</t>
  </si>
  <si>
    <t>Wpływy z opłaty administracyjnej za czynności urzędowe</t>
  </si>
  <si>
    <t>Wpływy z opłaty eksploatacyjnej</t>
  </si>
  <si>
    <t>Podatek dochodowy od osób fizycznych</t>
  </si>
  <si>
    <t>Podatek dochodowy od osób prawnych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</si>
  <si>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</si>
  <si>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</si>
  <si>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</si>
  <si>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</si>
  <si>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</si>
  <si>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 xml:space="preserve">Wpływy ze sprzedaży wyrobów </t>
  </si>
  <si>
    <t>01009</t>
  </si>
  <si>
    <t>Spółki wodne</t>
  </si>
  <si>
    <t>Wydatki bieżące</t>
  </si>
  <si>
    <t>4300</t>
  </si>
  <si>
    <t>Zakup usług pozostałych</t>
  </si>
  <si>
    <t>01030</t>
  </si>
  <si>
    <t>Izby rolnicze</t>
  </si>
  <si>
    <t>4210</t>
  </si>
  <si>
    <t>Zakup materiałów i wyposażenia</t>
  </si>
  <si>
    <t>400</t>
  </si>
  <si>
    <t>Wytwarzanie i zaopatrywanie w energię elektryczną, gaz i wodę</t>
  </si>
  <si>
    <t>40002</t>
  </si>
  <si>
    <t>Dostarczanie wody</t>
  </si>
  <si>
    <t>Wydatki majątkowe</t>
  </si>
  <si>
    <t>Wydatki inwestycyjne jednostek budżetowych</t>
  </si>
  <si>
    <t>Zakup usług remontowych</t>
  </si>
  <si>
    <t>6058</t>
  </si>
  <si>
    <t>6059</t>
  </si>
  <si>
    <t>630</t>
  </si>
  <si>
    <t>Turystyka</t>
  </si>
  <si>
    <t>63095</t>
  </si>
  <si>
    <t>Zakup energii</t>
  </si>
  <si>
    <t>Podróże służbowe krajowe</t>
  </si>
  <si>
    <t>Różne opłaty i składki</t>
  </si>
  <si>
    <t>Opłaty na rzecz budżetów jednostek samorządu terytorialnego</t>
  </si>
  <si>
    <t>Kary i odszkodowania wypłacane na rzecz osób fizycznych</t>
  </si>
  <si>
    <t>710</t>
  </si>
  <si>
    <t>Działalność usługowa</t>
  </si>
  <si>
    <t>71004</t>
  </si>
  <si>
    <t>Plany zagospodarowania przestrzennego</t>
  </si>
  <si>
    <t>71013</t>
  </si>
  <si>
    <t>Prace geodezyjne i kartograficzne (nieinwestycyjne)</t>
  </si>
  <si>
    <t>71035</t>
  </si>
  <si>
    <t>Cmentarze</t>
  </si>
  <si>
    <t>71095</t>
  </si>
  <si>
    <t>Wynagrodzenia osobowe pracowników</t>
  </si>
  <si>
    <t>Składki na ubezpieczenia społeczne</t>
  </si>
  <si>
    <t>Składki na Fundusz Pracy</t>
  </si>
  <si>
    <t>75022</t>
  </si>
  <si>
    <t>Rady gmin (miast i miast na prawach powiatu)</t>
  </si>
  <si>
    <t>75023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</si>
  <si>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</si>
  <si>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</si>
  <si>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</si>
  <si>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</si>
  <si>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</si>
  <si>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Opłaty z tytułu zakupu usług telekomunikacyjnych telefonii komórkowej</t>
  </si>
  <si>
    <t>Podróże służbowe zagraniczne</t>
  </si>
  <si>
    <t>Odpisy na zakładowy fundusz świadczeń socjalnych</t>
  </si>
  <si>
    <t>Wydatki na zakupy inwestycyjne jednostek budżetowych</t>
  </si>
  <si>
    <t>75095</t>
  </si>
  <si>
    <t>75412</t>
  </si>
  <si>
    <t>Ochotnicze straże pożarne</t>
  </si>
  <si>
    <t>75647</t>
  </si>
  <si>
    <t>Pobór podatków, opłat i niepodatkowych należności budżetowych</t>
  </si>
  <si>
    <t>Wynagrodzenia agencyjno-prowizyjne</t>
  </si>
  <si>
    <t>757</t>
  </si>
  <si>
    <t>Obsługa długu publicznego</t>
  </si>
  <si>
    <t>75705</t>
  </si>
  <si>
    <t>Obsługa krajowych pożyczek i kredytów</t>
  </si>
  <si>
    <t>75818</t>
  </si>
  <si>
    <t>Rezerwy ogólne i celowe</t>
  </si>
  <si>
    <t>Rezerwy</t>
  </si>
  <si>
    <t>Zakup środków żywności</t>
  </si>
  <si>
    <t>Zakup pomocy naukowych, dydaktycznych i książek</t>
  </si>
  <si>
    <t>12 500,00</t>
  </si>
  <si>
    <t>Dotacja podmiotowa z budżetu dla niepublicznej jednostki systemu oświaty</t>
  </si>
  <si>
    <t>80113</t>
  </si>
  <si>
    <t>Dowożenie uczniów do szkół</t>
  </si>
  <si>
    <t>80146</t>
  </si>
  <si>
    <t>Dokształcanie i doskonalenie nauczycieli</t>
  </si>
  <si>
    <t>80195</t>
  </si>
  <si>
    <t>2900</t>
  </si>
  <si>
    <t>Wpłaty gmin i powiatów na rzecz innych jednostek samorządu terytorialnego oraz związków gmin lub związków powiatów na dofinansowanie zadań bieżących</t>
  </si>
  <si>
    <t>42 086,00</t>
  </si>
  <si>
    <t>85153</t>
  </si>
  <si>
    <t>Zwalczanie narkomanii</t>
  </si>
  <si>
    <t>Świadczenia społeczne</t>
  </si>
  <si>
    <t>Składki na ubezpieczenie zdrowotne</t>
  </si>
  <si>
    <t>85215</t>
  </si>
  <si>
    <t>Dodatki mieszkaniowe</t>
  </si>
  <si>
    <t>854</t>
  </si>
  <si>
    <t>Edukacyjna opieka wychowawcza</t>
  </si>
  <si>
    <t>85415</t>
  </si>
  <si>
    <t>Pomoc materialna dla uczniów</t>
  </si>
  <si>
    <t>Stypendia różne</t>
  </si>
  <si>
    <t>90001</t>
  </si>
  <si>
    <t>Gospodarka ściekowa i ochrona wód</t>
  </si>
  <si>
    <t>Dotacja przedmiotowa z budżetu dla zakładu budżetowego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</si>
  <si>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</si>
  <si>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</si>
  <si>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</si>
  <si>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</si>
  <si>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</si>
  <si>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</si>
  <si>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</si>
  <si>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</si>
  <si>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</si>
  <si>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</si>
  <si>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</si>
  <si>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</si>
  <si>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92103</t>
  </si>
  <si>
    <t>Zadania w zakresie kinematografii</t>
  </si>
  <si>
    <t>Dotacja podmiotowa z budżetu dla samorządowej instytucji kultury</t>
  </si>
  <si>
    <t>92105</t>
  </si>
  <si>
    <t>Pozostałe zadania w zakresie kultury</t>
  </si>
  <si>
    <t>92109</t>
  </si>
  <si>
    <t>Domy i ośrodki kultury, świetlice i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</si>
  <si>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</si>
  <si>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</si>
  <si>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</si>
  <si>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</si>
  <si>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</si>
  <si>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</si>
  <si>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</si>
  <si>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</si>
  <si>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</si>
  <si>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Dochody</t>
  </si>
  <si>
    <t>Wydatki</t>
  </si>
  <si>
    <t>ZAKŁAD WODOCIĄGÓW I KANALIZACJI W PACZKOWIE</t>
  </si>
  <si>
    <t>Stan środków obrotowych na 01.01.2007</t>
  </si>
  <si>
    <t>Przychody</t>
  </si>
  <si>
    <t>Wydatki ogółem</t>
  </si>
  <si>
    <t>Stan środków obrotowych na 31.12.2007</t>
  </si>
  <si>
    <t>Suma bilansowa</t>
  </si>
  <si>
    <t>ogółem</t>
  </si>
  <si>
    <t>w tym :</t>
  </si>
  <si>
    <t>w tym:</t>
  </si>
  <si>
    <t xml:space="preserve"> dotacje z budżetu</t>
  </si>
  <si>
    <t>wynagrodzenia i pochodne od wynagrodzeń</t>
  </si>
  <si>
    <t>inwestycje</t>
  </si>
  <si>
    <t>wpłaty do budżetu</t>
  </si>
  <si>
    <t>bieżące</t>
  </si>
  <si>
    <t>inwestycyjne</t>
  </si>
  <si>
    <t>Woda</t>
  </si>
  <si>
    <t>Ścieki</t>
  </si>
  <si>
    <t>Razem</t>
  </si>
  <si>
    <t>GMINNE CENTRUM SPORTU I REKREACJI W PACZKOWIE</t>
  </si>
  <si>
    <t>Sport</t>
  </si>
  <si>
    <t>Kwota</t>
  </si>
  <si>
    <t>GFOŚiGW</t>
  </si>
  <si>
    <t>1080</t>
  </si>
  <si>
    <t>Różne, w tym określone ustawowo przychody funduszy celowych</t>
  </si>
  <si>
    <t>Dotacje z funduszy celowych na finansowanie lub dofinansowanie kosztów realizacji inwestycji i zakupów inwestycyjnych jednostek niezaliczanych do sektora finansów publicznych</t>
  </si>
  <si>
    <t>Kamienica</t>
  </si>
  <si>
    <t>Trzeboszowice</t>
  </si>
  <si>
    <t>Dziewietlice</t>
  </si>
  <si>
    <t>St. Paczków</t>
  </si>
  <si>
    <t>Gościce</t>
  </si>
  <si>
    <t>Frydrych. Ścibórz</t>
  </si>
  <si>
    <t>Ujeździec</t>
  </si>
  <si>
    <t>Unikowice</t>
  </si>
  <si>
    <t>Wilamowa</t>
  </si>
  <si>
    <t>Kozielno</t>
  </si>
  <si>
    <t>Lisie Kąty</t>
  </si>
  <si>
    <t>17 086,00</t>
  </si>
  <si>
    <t>Ognisko Artystyczne</t>
  </si>
  <si>
    <t>Gabinet logopedyczny</t>
  </si>
  <si>
    <t>Schronisko dla zwierząt</t>
  </si>
  <si>
    <t>Zadania</t>
  </si>
  <si>
    <t>Budowa Stacji Uzdatniania Wody w Paczkowie</t>
  </si>
  <si>
    <t>Modernizacja mostu we wsi Unikowice</t>
  </si>
  <si>
    <t>Modernizacja mostu ul. Robotnicza w Paczkowie</t>
  </si>
  <si>
    <t>Modernizacja drogi ul. Krótka w Paczkowie</t>
  </si>
  <si>
    <t>Budowa ulic Konopnickiej, Norwida, Prusa, Kochanowskiego, Reymonta, Wyspiańskiego w Paczkowie</t>
  </si>
  <si>
    <t>Zakup nieruchomości (budynek prewentorium)</t>
  </si>
  <si>
    <t>Remont dachu budynku przy ul. Staszica 8 w Paczkowie</t>
  </si>
  <si>
    <t>Remont dachu budynku przy ul. Staszica 15 w Paczkowie</t>
  </si>
  <si>
    <t>Remont dachu budynku przy ul. Daszyńskiego 36 w Paczkowie</t>
  </si>
  <si>
    <t>Budowa cmentarza we wsi Wilamowa</t>
  </si>
  <si>
    <t>Zakup oprogramowania do USC</t>
  </si>
  <si>
    <t>Zakup i montaż alarmu antywłamaniowego</t>
  </si>
  <si>
    <t>Rozbudowa serwera sieciowego</t>
  </si>
  <si>
    <t>Budowa przyłączy do kanalizacji sanitarnej ul. Daszyńskiego w Paczkowie</t>
  </si>
  <si>
    <t>Budowa kanalizacji sanitarnej ul. Górska w Paczkowie</t>
  </si>
  <si>
    <t>Budowa kanalizacji sanitarnej ul. Chrobrego w Paczkowie</t>
  </si>
  <si>
    <t>Budowa oświetlenia placu we wsi Kozielno</t>
  </si>
  <si>
    <t>Wymiana stolarki okiennej w Przedszkolu Nr 2 w Paczkowie</t>
  </si>
  <si>
    <t>Modernizacja kuchni i szatni w Przedszkolu w Unikowicach</t>
  </si>
  <si>
    <t>Prognoza 2007r.</t>
  </si>
  <si>
    <t>Przewidywane wykonanie 2006r.</t>
  </si>
  <si>
    <t>%</t>
  </si>
  <si>
    <t>x</t>
  </si>
  <si>
    <t>Prognoza długu</t>
  </si>
  <si>
    <t>1</t>
  </si>
  <si>
    <t>Dochody własne, w tym:</t>
  </si>
  <si>
    <t>- udziały w dochodach budżetu państwa</t>
  </si>
  <si>
    <t>-dochody ze sprzedaży mienia</t>
  </si>
  <si>
    <t>2</t>
  </si>
  <si>
    <t>Subwencje</t>
  </si>
  <si>
    <t>3</t>
  </si>
  <si>
    <t>Dotacje celowe na zadania zlecone</t>
  </si>
  <si>
    <t>4</t>
  </si>
  <si>
    <t>Dotacje celowe na zadania własne i powierzone</t>
  </si>
  <si>
    <t>I. Ogółem dochody (1+2+3+4)</t>
  </si>
  <si>
    <t>5</t>
  </si>
  <si>
    <t>Kredyty i pożyczki</t>
  </si>
  <si>
    <t>6</t>
  </si>
  <si>
    <t>Sprzedaż papierów wartościowych</t>
  </si>
  <si>
    <t>7</t>
  </si>
  <si>
    <t>Prywatyzacja majątku</t>
  </si>
  <si>
    <t>8</t>
  </si>
  <si>
    <t>Nadwyżka budżetu</t>
  </si>
  <si>
    <t>9</t>
  </si>
  <si>
    <t>Wolne środki</t>
  </si>
  <si>
    <t>10</t>
  </si>
  <si>
    <t>Spłata pożyczek udzielonych</t>
  </si>
  <si>
    <t>II. Ogółem przychody (5+6+7+8+9+10)</t>
  </si>
  <si>
    <t>11</t>
  </si>
  <si>
    <t>Wydatki bieżące, w tym:</t>
  </si>
  <si>
    <t>- potencjalne spłaty poręczeń wraz z odsetkami</t>
  </si>
  <si>
    <t>- odsetki od kredytów i pożyczek</t>
  </si>
  <si>
    <t>- odsetki i dyskonto od wyemitowanych papierów wartościowych</t>
  </si>
  <si>
    <t>12</t>
  </si>
  <si>
    <t>III. Ogółem wydatki(11+12)</t>
  </si>
  <si>
    <t>13</t>
  </si>
  <si>
    <t>Raty spłat kredytów i pożyczek</t>
  </si>
  <si>
    <t>14</t>
  </si>
  <si>
    <t>Wykup wyemitowanych papierów wartościowych</t>
  </si>
  <si>
    <t>15</t>
  </si>
  <si>
    <t>Pozostałe rozchody (wymienić jakie)</t>
  </si>
  <si>
    <t>IV. Ogółem rozchody (13+14+15)</t>
  </si>
  <si>
    <t>V. Łączne raty spłat kredytów i pożyczek wraz z odsetkami</t>
  </si>
  <si>
    <t>VI. Zadłużenie</t>
  </si>
  <si>
    <t>2007r.</t>
  </si>
  <si>
    <t>2008r.</t>
  </si>
  <si>
    <t>2009r.</t>
  </si>
  <si>
    <t>2010r.</t>
  </si>
  <si>
    <t>2011r.</t>
  </si>
  <si>
    <t>2012r.</t>
  </si>
  <si>
    <t>Wynik finansowy (I+II-III+IV)</t>
  </si>
  <si>
    <t>VII. Wyłączenia na podstawie art. 169 ust. 3 ustawy o finansach publicznych (raty i odsetki)</t>
  </si>
  <si>
    <t>VIII. Wskaźnik w % liczony wg art. 169 ustawy o finansach publicznych</t>
  </si>
  <si>
    <t>IX. Wyłączenia na podstawie art. 170 ust. 3 ustawy o finansach publicznych</t>
  </si>
  <si>
    <t>X. Wskaźnik w % liczony wg art. 170 ustawy o finansach publicznych</t>
  </si>
  <si>
    <t>Plan 2007r.</t>
  </si>
  <si>
    <t>Plan 2006 r.</t>
  </si>
  <si>
    <t>60017</t>
  </si>
  <si>
    <t>Drogi wewnętrzne</t>
  </si>
  <si>
    <t>63001</t>
  </si>
  <si>
    <t>Ośrodki informacji turystycznej</t>
  </si>
  <si>
    <t>75109</t>
  </si>
  <si>
    <t>Wybory do rad gmin, powiatów, i sejmików województw, wybory wójtów, burmistrzów, i prezydentów miast oraz referenda gminne, powiatowe i wojewódzkie</t>
  </si>
  <si>
    <t>75415</t>
  </si>
  <si>
    <t>92120</t>
  </si>
  <si>
    <t>Ochrona zabytków i opieka nad zabytkami</t>
  </si>
  <si>
    <t>Plan ogółem</t>
  </si>
  <si>
    <t>Urzędy naczelnych organów władzy państwowej, kontroli i ochrony</t>
  </si>
  <si>
    <t>prawa oraz sądownictwa</t>
  </si>
  <si>
    <t>Urzędu naczelnych organów władzy państwowej, kontroli i ochrony prawa</t>
  </si>
  <si>
    <t>Dochody od osób prawnych, od osób fizycznych i od innych jednostek</t>
  </si>
  <si>
    <t>nieposiadających osobowości prawnej oraz wydatki związane z ich</t>
  </si>
  <si>
    <t>poborem</t>
  </si>
  <si>
    <t>Wpływy z podatku rolnego, podatku leśnego, podatku od czynności</t>
  </si>
  <si>
    <t>cywilnoprawnych, podatków i opłat lokalnych od osób prawnych i innych</t>
  </si>
  <si>
    <t>jednostek organizacyjnych</t>
  </si>
  <si>
    <t>Wpływy z podatku rolnego, podatku leśnego, podatku od spadków i darowizn,</t>
  </si>
  <si>
    <t>podatku od czynności cywilnoprawnych oraz podatków i opłat lokalnych od</t>
  </si>
  <si>
    <t>osób fizycznych</t>
  </si>
  <si>
    <t>Wpływy z innych opłat stanowiących dochody jednostek samorządu</t>
  </si>
  <si>
    <t>terytorialnego na podstawie ustaw</t>
  </si>
  <si>
    <t>Przedszkola</t>
  </si>
  <si>
    <t>Świadczenia rodzinne, zaliczka alimentacyjna oraz składki na ubezpieczenia</t>
  </si>
  <si>
    <t>emerytalne i rentowe z ubezpieczenia społecznego</t>
  </si>
  <si>
    <t>Składki na ubezpieczenie zdrowotne opłacane za osoby pobierające niektóre</t>
  </si>
  <si>
    <t xml:space="preserve">świadczenia z pomocy społecznej oraz niektóre świadczenia rodzinne </t>
  </si>
  <si>
    <t>Dochody z najmu i dzierżawy składników majątkowych Skarbu Państwa,</t>
  </si>
  <si>
    <t>jednostek samorządu terytorialnego  lub innych jednostek zaliczanych do</t>
  </si>
  <si>
    <t>sektora finansów publicznych oraz innych umów o podobnym charakterze</t>
  </si>
  <si>
    <t>Środki na dofinansowanie własnych inwestycji gmin (związków gmin),</t>
  </si>
  <si>
    <t>powiatów (związków powiatów), samorządów województw, pozyskane z</t>
  </si>
  <si>
    <t>innych źródeł</t>
  </si>
  <si>
    <t>Dotacje celowe otrzymane z budżetu państwa na realizację inwestycji i</t>
  </si>
  <si>
    <t>zakupów inwestycyjnych własnych gmin (związków gmin)</t>
  </si>
  <si>
    <t>Wpływy z opłat za zarząd, użytkowanie i użytkowanie wieczyste</t>
  </si>
  <si>
    <t>nieruchomości</t>
  </si>
  <si>
    <t>Wpływy z innych lokalnych opłat pobieranych przez jednostki samorządu</t>
  </si>
  <si>
    <t>terytorialnego na podstawie odrębnych ustaw</t>
  </si>
  <si>
    <t>Środki otrzymane od pozostałych jednostek zaliczanych do sektora finansów</t>
  </si>
  <si>
    <t>publicznych na realizację zadań bieżących jednostek zaliczanych do sektora</t>
  </si>
  <si>
    <t>finansów publicznych</t>
  </si>
  <si>
    <t>Dotacje celowe otrzymane z budżetu państwa na realizację zadań bieżących z</t>
  </si>
  <si>
    <t>zakresu administracji rządowej  oraz innych zadań zleconych gminie</t>
  </si>
  <si>
    <t>(związkom gmin) ustawami</t>
  </si>
  <si>
    <t>Grzywny, mandaty i inne kary pieniężne od ludności</t>
  </si>
  <si>
    <t>Podatek od działalności gospodarczej osób fizycznych, opłacany w formie</t>
  </si>
  <si>
    <t>karty podatkowej</t>
  </si>
  <si>
    <t>Wpływy  z opłat za zezwolenia na sprzedaż alkoholu</t>
  </si>
  <si>
    <t>Dotacje celowe otrzymane z budżetu państwa na realizację własnych zadań</t>
  </si>
  <si>
    <t>bieżących gmin ( związków gmin)</t>
  </si>
  <si>
    <t>Środki na dofinansowanie własnych zadań bieżących gmin (związków gmin),</t>
  </si>
  <si>
    <t>Par.</t>
  </si>
  <si>
    <t>Rozdz.</t>
  </si>
  <si>
    <t>Czyszczenie i koserwacja urządzeń melioracyjnych</t>
  </si>
  <si>
    <t>Wpłaty gmin na rzecz izb  rolniczych  w wysokości  2% uzyskanych</t>
  </si>
  <si>
    <t>wpływów z podatku rolnego</t>
  </si>
  <si>
    <t>Zakup nagród dla rolników za postęp w rolnictwie</t>
  </si>
  <si>
    <t>Zakup znaków drogowych, słupków i klińca</t>
  </si>
  <si>
    <t>Remont drogi ul. 1-Maja w Paczkowie</t>
  </si>
  <si>
    <t xml:space="preserve">Remonty alejek </t>
  </si>
  <si>
    <t>Remonty cząstkowe dróg</t>
  </si>
  <si>
    <t>Koszenie poboczy dróg</t>
  </si>
  <si>
    <t>Sporządzenie ewidencji dróg</t>
  </si>
  <si>
    <t>Sporządzenie ewidencji mostów</t>
  </si>
  <si>
    <t>Budowa drogi ul. Radosna w Paczkowie</t>
  </si>
  <si>
    <t>Budowa ulic Konopnickiej, Norwida, Prusa, Kochanowskiego, Reymonta,</t>
  </si>
  <si>
    <t>Wyspiańskiego w Paczkowie</t>
  </si>
  <si>
    <t>Opłaty z tytułu zakupu usług telekomunikacyjnych telefonii stacjonarnej</t>
  </si>
  <si>
    <t>Zakup usług dostępu do sieci internet</t>
  </si>
  <si>
    <t>Różne wydatki na rzecz osób fizycznych</t>
  </si>
  <si>
    <t>Diety dla członków Społecznej Komisji Mieszkaniowej</t>
  </si>
  <si>
    <t>Energia w budynkach komunalnych - klatki schodowe, korytarze  i piwnice</t>
  </si>
  <si>
    <t>Remont muru przy ul. Sienkiewicza</t>
  </si>
  <si>
    <t>Remonty w lokalach i budynkach komunalnych</t>
  </si>
  <si>
    <t>Remonty w nieruchomościach przejętych od ANR</t>
  </si>
  <si>
    <t>Udział w kosztach remontów budynków wspólnotowych</t>
  </si>
  <si>
    <t>Wpłaty na fundusze remontowe wspólnot mieszkaniowych</t>
  </si>
  <si>
    <t>Przeglądy, kontrole, pomiary, deratyzacje w budynakach komunalnych</t>
  </si>
  <si>
    <t>Rozbiórka nieruchomości przy ul. Moniuszki 2 i ul. Daszyńskiego 32</t>
  </si>
  <si>
    <t>Szacunki, wypisy i wyrysy</t>
  </si>
  <si>
    <t>Wpłaty na bieżącą eksploatację we wspólnotach mieszkaniowych</t>
  </si>
  <si>
    <t>Wynagrodzenie za zarząd zasobem komunalnym</t>
  </si>
  <si>
    <t>Wyłączenie gruntów z produkcji rolnej</t>
  </si>
  <si>
    <t>Odsetki od zakupu nieruchomości na raty (budynek prewentorium)</t>
  </si>
  <si>
    <t>Odszkodowania za brak lokalu socjalnego</t>
  </si>
  <si>
    <t>Remont budynku przy u. A.Krajowej 6 w Paczkowie</t>
  </si>
  <si>
    <t>Remont dachu budynku przy ul. A.Krajowej 30 w Paczkowie</t>
  </si>
  <si>
    <t>Rozbudowa budynku komunalnego przy ul. Poniatowskiego w Paczkowie</t>
  </si>
  <si>
    <t>Zmiana planu zagospodarowania przestrzennego oraz decyzje o warunkach</t>
  </si>
  <si>
    <t>zabudowy</t>
  </si>
  <si>
    <t>Podziały geodezyjne</t>
  </si>
  <si>
    <t>Zakup i montaż alarmu przeciwpożarowego</t>
  </si>
  <si>
    <t>Zakup projektora multimedialnego</t>
  </si>
  <si>
    <t xml:space="preserve">Zakup sprzętu komputerowego </t>
  </si>
  <si>
    <t>Diety sołtysów</t>
  </si>
  <si>
    <t>Nagrody - konkurs " Najładniejsza zagroda wiejska"</t>
  </si>
  <si>
    <t>Zakup art. budowlanych, przemysłowych itp przez Rady Sołeckie</t>
  </si>
  <si>
    <t xml:space="preserve">Zakup prasy fachowej dla sołtysów </t>
  </si>
  <si>
    <t>Zakup usług komunalnych, transportowych, budowlanych itp przez Rady</t>
  </si>
  <si>
    <t>Sołeckie</t>
  </si>
  <si>
    <t>Wydatki osobowe niezaliczone do wynagrodzeń (bez nagród)</t>
  </si>
  <si>
    <t xml:space="preserve">Modernizacja ogrzewania </t>
  </si>
  <si>
    <t>Inkso za pobór podatku rolnego, leśnego, podatków i opłat lokalnych</t>
  </si>
  <si>
    <t>Prowizje, opłaty komornicze i sądowe itp.</t>
  </si>
  <si>
    <t>Obsługa kredytów podmiotów krajowych</t>
  </si>
  <si>
    <t>Odsetki i dyskonto od krajowych skarbowych papierów wartościowych oraz</t>
  </si>
  <si>
    <t>od krajowych pożyczek i kredytów</t>
  </si>
  <si>
    <t>Rezerwa ogólna</t>
  </si>
  <si>
    <t>Malowanie ścian w sali gimnastycznej i remont szatni w PSP Trzeboszowice</t>
  </si>
  <si>
    <t>Modernizacja windy w budynku PSP w Kamienicy</t>
  </si>
  <si>
    <t>Wpłaty gmin i powiatów na rzecz innych jednostek samorządu terytorialnego</t>
  </si>
  <si>
    <t>oraz związków gmin lub związków powiatów na dofinansowanie zadań</t>
  </si>
  <si>
    <t>bieżących</t>
  </si>
  <si>
    <t>Porozumienie ze Starostwem Powiatowym w spr. Gabinetu Logopedycznego</t>
  </si>
  <si>
    <t>Porozumienie ze Starostwem Powiatowym w spr. Ogniska Artystycznego</t>
  </si>
  <si>
    <t>Wynagrodzenie członków komisji egzaminacyjnych - awans</t>
  </si>
  <si>
    <t>Akcja "Biała Zima"</t>
  </si>
  <si>
    <t>Konkursy przedmiotowe</t>
  </si>
  <si>
    <t>ZFŚS dla emerytowanych nauczycieli</t>
  </si>
  <si>
    <t>Dotacja celowa z budżetu na finansowanie lub dofinansowanie zadań</t>
  </si>
  <si>
    <t>zleconych do realizacji stowarzyszeniom</t>
  </si>
  <si>
    <t>Wymiana pieca c.o. w budynku przy ul. Daszyńskiego w Paczkowie</t>
  </si>
  <si>
    <t>Zakup usług przez jednostki samorządu terytorialnego od innych jednostek</t>
  </si>
  <si>
    <t>samorządu terytorialnego</t>
  </si>
  <si>
    <t>Stypendia naukowe dla uczniów publicznych szkół podstawowych i</t>
  </si>
  <si>
    <t>gimnazjalnych</t>
  </si>
  <si>
    <t>Dopłata od stawki za odprowadzanie ścieków</t>
  </si>
  <si>
    <t>Wywóz zastępczy ścieków</t>
  </si>
  <si>
    <t>Dotacje celowe z budżetu na finansowanie lub dofinansowanie kosztów</t>
  </si>
  <si>
    <t>realizacji  inwestycji i zakupów inwestycyjnych zakładów budżetowych</t>
  </si>
  <si>
    <t>Prowadzenie zbiórki selektywnej odpadów komunalnych</t>
  </si>
  <si>
    <t>Wywóz nieczystości stałych z sołectw</t>
  </si>
  <si>
    <t>Wywóz zastępczy śmieci</t>
  </si>
  <si>
    <t>Czyszczenie i konserwacja kanalizacji burzowej</t>
  </si>
  <si>
    <t>Sprzątanie ulic, placów i chodników</t>
  </si>
  <si>
    <t>Utrzymanie zimowe dróg</t>
  </si>
  <si>
    <t>Utrzymanie zlieleni miejskiej</t>
  </si>
  <si>
    <t>Wykonanie inwentaryzacji zieleni miejskiej</t>
  </si>
  <si>
    <t>Partycypacja w kosztach utrzymania schroniska dla zwierząt w Konradowej</t>
  </si>
  <si>
    <t>Zakup energi w celu oświetlenia dróg</t>
  </si>
  <si>
    <t>Remonty i konserwacja oświetlenia drogowego</t>
  </si>
  <si>
    <t>Budowa oświetlenia drogowego ul. Dworcowa w Paczkowie</t>
  </si>
  <si>
    <t>Budowa oświetlenia drogowego Wilamowa-Książ</t>
  </si>
  <si>
    <t>Modernizacja oświetlenia ulicznego na drogach parkowych</t>
  </si>
  <si>
    <t>Montaż opraw oświetleniowych</t>
  </si>
  <si>
    <t>Przebudowa oświetlenia drogowego we wsi Dziewiętlice</t>
  </si>
  <si>
    <t>Zakup ławek parkowych</t>
  </si>
  <si>
    <t>Zakup wyposażenia na plac zabaw w Paczkowie</t>
  </si>
  <si>
    <t>Opłata za odprowadzanie zanieczyszczeń do atmosfery</t>
  </si>
  <si>
    <t>Dotacja dla kina</t>
  </si>
  <si>
    <t>Program "Odnowa wsi"</t>
  </si>
  <si>
    <t xml:space="preserve">Dotacja dla Ośrodka Kultury </t>
  </si>
  <si>
    <t>Dotacja dla świetlic wiejskich</t>
  </si>
  <si>
    <t xml:space="preserve">Zmiana sposobu użytkowania budynku przedszkola na świetlicę w Kozielnie </t>
  </si>
  <si>
    <t xml:space="preserve">Dotacja dla Biblioteki Publicznej </t>
  </si>
  <si>
    <t>Organizacja imprez kulturalnych</t>
  </si>
  <si>
    <t>Impreza DNI PACZKOWA</t>
  </si>
  <si>
    <t>Dotacja dla Gminnego Centrum Sportu i Rekreacji</t>
  </si>
  <si>
    <t>Organizacja i prowadzenie działalności sportowej</t>
  </si>
  <si>
    <t>Wspólne uczestnictwo w imprezach sportowych organizowanych przez</t>
  </si>
  <si>
    <t>GCSiR w Paczkowie</t>
  </si>
  <si>
    <t>Plan zad. zlecone</t>
  </si>
  <si>
    <t xml:space="preserve">Uwagi: ZPORR Projekt Z/2.16/III/3.1/2/5 </t>
  </si>
  <si>
    <t xml:space="preserve">Uwagi: INTERREG IIIa Projekt CZ.04.4.85/2.1.PL.1/0573 </t>
  </si>
  <si>
    <t>Zadania ratownictwa górskiego i wodnego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</si>
</sst>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18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5">
    <xf numFmtId="0" fontId="0" fillId="0" borderId="0" xfId="0" applyAlignment="1">
      <alignment/>
    </xf>
    <xf numFmtId="0" fontId="0" fillId="0" borderId="0" xfId="25" applyFont="1" applyBorder="1">
      <alignment/>
      <protection/>
    </xf>
    <xf numFmtId="0" fontId="7" fillId="0" borderId="0" xfId="0" applyNumberFormat="1" applyFill="1" applyBorder="1" applyAlignment="1" applyProtection="1">
      <alignment horizontal="left"/>
      <protection locked="0"/>
    </xf>
    <xf numFmtId="187" fontId="7" fillId="0" borderId="0" xfId="0" applyNumberForma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19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19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ill="1" applyBorder="1" applyAlignment="1" applyProtection="1">
      <alignment horizontal="center"/>
      <protection locked="0"/>
    </xf>
    <xf numFmtId="0" fontId="6" fillId="0" borderId="3" xfId="21" applyFont="1" applyFill="1" applyBorder="1" applyAlignment="1">
      <alignment horizontal="center" vertical="top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72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175" fontId="6" fillId="0" borderId="2" xfId="0" applyNumberFormat="1" applyFont="1" applyBorder="1" applyAlignment="1">
      <alignment horizontal="right" vertical="top"/>
    </xf>
    <xf numFmtId="17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175" fontId="7" fillId="0" borderId="2" xfId="0" applyNumberFormat="1" applyFont="1" applyBorder="1" applyAlignment="1">
      <alignment horizontal="right" vertical="top"/>
    </xf>
    <xf numFmtId="178" fontId="6" fillId="0" borderId="2" xfId="0" applyNumberFormat="1" applyFont="1" applyBorder="1" applyAlignment="1">
      <alignment horizontal="center" vertical="top"/>
    </xf>
    <xf numFmtId="181" fontId="6" fillId="0" borderId="2" xfId="0" applyNumberFormat="1" applyFont="1" applyBorder="1" applyAlignment="1">
      <alignment horizontal="right" vertical="top"/>
    </xf>
    <xf numFmtId="180" fontId="7" fillId="0" borderId="2" xfId="0" applyNumberFormat="1" applyFont="1" applyBorder="1" applyAlignment="1">
      <alignment horizontal="center" vertical="top"/>
    </xf>
    <xf numFmtId="181" fontId="7" fillId="0" borderId="2" xfId="0" applyNumberFormat="1" applyFont="1" applyBorder="1" applyAlignment="1">
      <alignment horizontal="right" vertical="top"/>
    </xf>
    <xf numFmtId="179" fontId="6" fillId="0" borderId="2" xfId="0" applyNumberFormat="1" applyFont="1" applyBorder="1" applyAlignment="1">
      <alignment horizontal="right" vertical="top"/>
    </xf>
    <xf numFmtId="179" fontId="7" fillId="0" borderId="2" xfId="0" applyNumberFormat="1" applyFont="1" applyBorder="1" applyAlignment="1">
      <alignment horizontal="right" vertical="top"/>
    </xf>
    <xf numFmtId="173" fontId="6" fillId="0" borderId="2" xfId="0" applyNumberFormat="1" applyFont="1" applyBorder="1" applyAlignment="1">
      <alignment horizontal="right" vertical="top"/>
    </xf>
    <xf numFmtId="173" fontId="7" fillId="0" borderId="2" xfId="0" applyNumberFormat="1" applyFont="1" applyBorder="1" applyAlignment="1">
      <alignment horizontal="right" vertical="top"/>
    </xf>
    <xf numFmtId="182" fontId="7" fillId="0" borderId="2" xfId="0" applyNumberFormat="1" applyFont="1" applyBorder="1" applyAlignment="1">
      <alignment horizontal="right" vertical="top"/>
    </xf>
    <xf numFmtId="182" fontId="6" fillId="0" borderId="2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185" fontId="6" fillId="0" borderId="0" xfId="0" applyNumberFormat="1" applyFont="1" applyBorder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76" fontId="7" fillId="0" borderId="2" xfId="0" applyNumberFormat="1" applyFont="1" applyBorder="1" applyAlignment="1">
      <alignment horizontal="center" vertical="top"/>
    </xf>
    <xf numFmtId="177" fontId="7" fillId="0" borderId="2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178" fontId="6" fillId="0" borderId="2" xfId="0" applyNumberFormat="1" applyFont="1" applyBorder="1" applyAlignment="1">
      <alignment horizontal="left" vertical="top"/>
    </xf>
    <xf numFmtId="180" fontId="7" fillId="0" borderId="2" xfId="0" applyNumberFormat="1" applyFont="1" applyBorder="1" applyAlignment="1">
      <alignment horizontal="left" vertical="top"/>
    </xf>
    <xf numFmtId="177" fontId="7" fillId="0" borderId="2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right" vertical="top"/>
    </xf>
    <xf numFmtId="2" fontId="7" fillId="0" borderId="2" xfId="0" applyNumberFormat="1" applyFont="1" applyBorder="1" applyAlignment="1">
      <alignment horizontal="right" vertical="top"/>
    </xf>
    <xf numFmtId="185" fontId="6" fillId="0" borderId="2" xfId="0" applyNumberFormat="1" applyFont="1" applyBorder="1" applyAlignment="1">
      <alignment horizontal="right" vertical="top"/>
    </xf>
    <xf numFmtId="184" fontId="7" fillId="0" borderId="2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 vertical="top"/>
    </xf>
    <xf numFmtId="185" fontId="6" fillId="0" borderId="4" xfId="0" applyNumberFormat="1" applyFont="1" applyBorder="1" applyAlignment="1">
      <alignment horizontal="right" vertical="top"/>
    </xf>
    <xf numFmtId="49" fontId="6" fillId="0" borderId="2" xfId="0" applyFont="1" applyFill="1" applyAlignment="1">
      <alignment horizontal="center" vertical="center" wrapText="1"/>
    </xf>
    <xf numFmtId="49" fontId="6" fillId="0" borderId="2" xfId="0" applyFont="1" applyFill="1" applyAlignment="1">
      <alignment horizontal="left" vertical="center" wrapText="1"/>
    </xf>
    <xf numFmtId="49" fontId="6" fillId="0" borderId="2" xfId="0" applyFont="1" applyFill="1" applyAlignment="1">
      <alignment horizontal="right" vertical="center" wrapText="1"/>
    </xf>
    <xf numFmtId="49" fontId="7" fillId="0" borderId="5" xfId="0" applyFont="1" applyFill="1" applyAlignment="1">
      <alignment horizontal="center" vertical="center" wrapText="1"/>
    </xf>
    <xf numFmtId="49" fontId="7" fillId="0" borderId="2" xfId="0" applyFont="1" applyFill="1" applyAlignment="1">
      <alignment horizontal="center" vertical="center" wrapText="1"/>
    </xf>
    <xf numFmtId="49" fontId="7" fillId="0" borderId="2" xfId="0" applyFont="1" applyFill="1" applyAlignment="1">
      <alignment horizontal="left" vertical="center" wrapText="1"/>
    </xf>
    <xf numFmtId="49" fontId="7" fillId="0" borderId="2" xfId="0" applyFont="1" applyFill="1" applyAlignment="1">
      <alignment horizontal="right" vertical="center" wrapText="1"/>
    </xf>
    <xf numFmtId="189" fontId="6" fillId="0" borderId="2" xfId="0" applyNumberFormat="1" applyFont="1" applyFill="1" applyAlignment="1">
      <alignment horizontal="right" vertical="center" wrapText="1"/>
    </xf>
    <xf numFmtId="189" fontId="7" fillId="0" borderId="2" xfId="0" applyNumberFormat="1" applyFont="1" applyFill="1" applyAlignment="1">
      <alignment horizontal="right" vertical="center" wrapText="1"/>
    </xf>
    <xf numFmtId="189" fontId="12" fillId="0" borderId="2" xfId="0" applyNumberFormat="1" applyFont="1" applyFill="1" applyAlignment="1">
      <alignment horizontal="right" vertical="center" wrapText="1"/>
    </xf>
    <xf numFmtId="49" fontId="6" fillId="0" borderId="2" xfId="0" applyFont="1" applyFill="1" applyAlignment="1">
      <alignment horizontal="center" vertical="center" wrapText="1"/>
    </xf>
    <xf numFmtId="189" fontId="6" fillId="0" borderId="2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2" xfId="0" applyFont="1" applyFill="1" applyAlignment="1">
      <alignment horizontal="left" vertical="center" wrapText="1"/>
    </xf>
    <xf numFmtId="189" fontId="6" fillId="0" borderId="2" xfId="0" applyNumberFormat="1" applyFont="1" applyFill="1" applyAlignment="1">
      <alignment horizontal="right" vertical="center" wrapText="1"/>
    </xf>
    <xf numFmtId="49" fontId="7" fillId="0" borderId="5" xfId="0" applyFont="1" applyFill="1" applyAlignment="1">
      <alignment horizontal="center" vertical="center" wrapText="1"/>
    </xf>
    <xf numFmtId="49" fontId="7" fillId="0" borderId="2" xfId="0" applyFont="1" applyFill="1" applyAlignment="1">
      <alignment horizontal="center" vertical="center" wrapText="1"/>
    </xf>
    <xf numFmtId="49" fontId="7" fillId="0" borderId="2" xfId="0" applyFont="1" applyFill="1" applyAlignment="1">
      <alignment horizontal="left" vertical="center" wrapText="1"/>
    </xf>
    <xf numFmtId="189" fontId="7" fillId="0" borderId="2" xfId="0" applyNumberFormat="1" applyFont="1" applyFill="1" applyAlignment="1">
      <alignment horizontal="right" vertical="center" wrapText="1"/>
    </xf>
    <xf numFmtId="49" fontId="12" fillId="0" borderId="2" xfId="0" applyFont="1" applyFill="1" applyAlignment="1">
      <alignment horizontal="left" vertical="center" wrapText="1"/>
    </xf>
    <xf numFmtId="49" fontId="7" fillId="0" borderId="6" xfId="0" applyFont="1" applyFill="1" applyBorder="1" applyAlignment="1">
      <alignment horizontal="center" vertical="center" wrapText="1"/>
    </xf>
    <xf numFmtId="49" fontId="7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89" fontId="0" fillId="0" borderId="0" xfId="0" applyNumberFormat="1" applyFont="1" applyAlignment="1">
      <alignment/>
    </xf>
    <xf numFmtId="178" fontId="6" fillId="0" borderId="8" xfId="0" applyNumberFormat="1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182" fontId="6" fillId="0" borderId="15" xfId="0" applyNumberFormat="1" applyFont="1" applyBorder="1" applyAlignment="1">
      <alignment horizontal="right" vertical="top"/>
    </xf>
    <xf numFmtId="180" fontId="7" fillId="0" borderId="16" xfId="0" applyNumberFormat="1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173" fontId="12" fillId="0" borderId="15" xfId="0" applyNumberFormat="1" applyFont="1" applyBorder="1" applyAlignment="1">
      <alignment horizontal="right" vertical="top"/>
    </xf>
    <xf numFmtId="175" fontId="12" fillId="0" borderId="15" xfId="0" applyNumberFormat="1" applyFont="1" applyBorder="1" applyAlignment="1">
      <alignment horizontal="right" vertical="top"/>
    </xf>
    <xf numFmtId="179" fontId="12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 vertical="top"/>
    </xf>
    <xf numFmtId="173" fontId="15" fillId="0" borderId="2" xfId="0" applyNumberFormat="1" applyFont="1" applyBorder="1" applyAlignment="1">
      <alignment horizontal="right" vertical="top"/>
    </xf>
    <xf numFmtId="182" fontId="15" fillId="0" borderId="2" xfId="0" applyNumberFormat="1" applyFont="1" applyBorder="1" applyAlignment="1">
      <alignment horizontal="right" vertical="top"/>
    </xf>
    <xf numFmtId="179" fontId="15" fillId="0" borderId="2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182" fontId="13" fillId="0" borderId="0" xfId="0" applyNumberFormat="1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/>
    </xf>
    <xf numFmtId="0" fontId="13" fillId="0" borderId="2" xfId="0" applyFont="1" applyBorder="1" applyAlignment="1">
      <alignment horizontal="left" vertical="top"/>
    </xf>
    <xf numFmtId="173" fontId="13" fillId="0" borderId="2" xfId="0" applyNumberFormat="1" applyFont="1" applyBorder="1" applyAlignment="1">
      <alignment horizontal="right" vertical="top"/>
    </xf>
    <xf numFmtId="182" fontId="13" fillId="0" borderId="2" xfId="0" applyNumberFormat="1" applyFont="1" applyBorder="1" applyAlignment="1">
      <alignment horizontal="right" vertical="top"/>
    </xf>
    <xf numFmtId="179" fontId="13" fillId="0" borderId="2" xfId="0" applyNumberFormat="1" applyFont="1" applyBorder="1" applyAlignment="1">
      <alignment horizontal="right" vertical="top"/>
    </xf>
    <xf numFmtId="178" fontId="13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180" fontId="15" fillId="0" borderId="2" xfId="0" applyNumberFormat="1" applyFont="1" applyBorder="1" applyAlignment="1">
      <alignment horizontal="center" vertical="top"/>
    </xf>
    <xf numFmtId="177" fontId="15" fillId="0" borderId="2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49" fontId="6" fillId="0" borderId="2" xfId="0" applyFill="1" applyAlignment="1">
      <alignment horizontal="center" vertical="center" wrapText="1"/>
    </xf>
    <xf numFmtId="182" fontId="6" fillId="0" borderId="0" xfId="0" applyNumberFormat="1" applyFont="1" applyBorder="1" applyAlignment="1">
      <alignment horizontal="right" vertical="top"/>
    </xf>
    <xf numFmtId="49" fontId="9" fillId="0" borderId="0" xfId="0" applyFill="1" applyBorder="1" applyAlignment="1">
      <alignment horizontal="right" vertical="center" wrapText="1"/>
    </xf>
    <xf numFmtId="0" fontId="0" fillId="0" borderId="0" xfId="21" applyFont="1" applyFill="1">
      <alignment/>
      <protection/>
    </xf>
    <xf numFmtId="0" fontId="11" fillId="0" borderId="1" xfId="21" applyFont="1" applyFill="1" applyBorder="1" applyAlignment="1">
      <alignment horizontal="center" vertical="top" wrapText="1"/>
      <protection/>
    </xf>
    <xf numFmtId="0" fontId="11" fillId="0" borderId="17" xfId="21" applyFont="1" applyFill="1" applyBorder="1" applyAlignment="1">
      <alignment horizontal="center" vertical="top" wrapText="1"/>
      <protection/>
    </xf>
    <xf numFmtId="0" fontId="2" fillId="0" borderId="0" xfId="21" applyFont="1" applyFill="1" applyBorder="1" applyAlignment="1">
      <alignment wrapText="1"/>
      <protection/>
    </xf>
    <xf numFmtId="0" fontId="2" fillId="0" borderId="0" xfId="21" applyFont="1" applyFill="1">
      <alignment/>
      <protection/>
    </xf>
    <xf numFmtId="0" fontId="11" fillId="0" borderId="18" xfId="21" applyFont="1" applyFill="1" applyBorder="1" applyAlignment="1">
      <alignment horizontal="center" vertical="top" wrapText="1"/>
      <protection/>
    </xf>
    <xf numFmtId="0" fontId="4" fillId="0" borderId="18" xfId="21" applyFont="1" applyFill="1" applyBorder="1" applyAlignment="1">
      <alignment horizontal="center" vertical="top" wrapText="1"/>
      <protection/>
    </xf>
    <xf numFmtId="0" fontId="2" fillId="0" borderId="18" xfId="21" applyFont="1" applyFill="1" applyBorder="1" applyAlignment="1">
      <alignment vertical="top" wrapText="1"/>
      <protection/>
    </xf>
    <xf numFmtId="0" fontId="2" fillId="0" borderId="0" xfId="21" applyFont="1" applyFill="1" applyAlignment="1">
      <alignment wrapText="1"/>
      <protection/>
    </xf>
    <xf numFmtId="0" fontId="6" fillId="0" borderId="19" xfId="21" applyFont="1" applyFill="1" applyBorder="1" applyAlignment="1">
      <alignment horizontal="center" vertical="top" wrapText="1"/>
      <protection/>
    </xf>
    <xf numFmtId="0" fontId="2" fillId="0" borderId="20" xfId="21" applyFont="1" applyFill="1" applyBorder="1" applyAlignment="1">
      <alignment vertical="top" wrapText="1"/>
      <protection/>
    </xf>
    <xf numFmtId="189" fontId="0" fillId="0" borderId="0" xfId="21" applyNumberFormat="1" applyFont="1" applyFill="1">
      <alignment/>
      <protection/>
    </xf>
    <xf numFmtId="0" fontId="16" fillId="0" borderId="1" xfId="0" applyFont="1" applyFill="1" applyBorder="1" applyAlignment="1">
      <alignment/>
    </xf>
    <xf numFmtId="0" fontId="0" fillId="0" borderId="1" xfId="21" applyFont="1" applyFill="1" applyBorder="1" applyAlignment="1">
      <alignment vertical="top" wrapText="1"/>
      <protection/>
    </xf>
    <xf numFmtId="49" fontId="5" fillId="0" borderId="1" xfId="21" applyNumberFormat="1" applyFont="1" applyFill="1" applyBorder="1" applyAlignment="1">
      <alignment horizontal="center" vertical="top" wrapText="1"/>
      <protection/>
    </xf>
    <xf numFmtId="0" fontId="4" fillId="0" borderId="20" xfId="21" applyFont="1" applyFill="1" applyBorder="1" applyAlignment="1">
      <alignment horizontal="center" vertical="top" wrapText="1"/>
      <protection/>
    </xf>
    <xf numFmtId="0" fontId="6" fillId="0" borderId="21" xfId="21" applyFont="1" applyFill="1" applyBorder="1" applyAlignment="1">
      <alignment horizontal="center" vertical="top" wrapText="1"/>
      <protection/>
    </xf>
    <xf numFmtId="189" fontId="7" fillId="0" borderId="22" xfId="0" applyNumberFormat="1" applyFont="1" applyFill="1" applyBorder="1" applyAlignment="1">
      <alignment horizontal="right" vertical="center" wrapText="1"/>
    </xf>
    <xf numFmtId="189" fontId="0" fillId="0" borderId="1" xfId="0" applyNumberFormat="1" applyFont="1" applyFill="1" applyBorder="1" applyAlignment="1">
      <alignment horizontal="right"/>
    </xf>
    <xf numFmtId="189" fontId="7" fillId="0" borderId="23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/>
      <protection/>
    </xf>
    <xf numFmtId="189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9" fontId="8" fillId="0" borderId="26" xfId="0" applyFill="1" applyBorder="1" applyAlignment="1">
      <alignment horizontal="center" vertical="center" wrapText="1"/>
    </xf>
    <xf numFmtId="49" fontId="8" fillId="0" borderId="9" xfId="0" applyFill="1" applyAlignment="1">
      <alignment horizontal="center" vertical="center" wrapText="1"/>
    </xf>
    <xf numFmtId="0" fontId="7" fillId="0" borderId="0" xfId="0" applyNumberFormat="1" applyFill="1" applyBorder="1" applyAlignment="1" applyProtection="1">
      <alignment horizontal="left"/>
      <protection locked="0"/>
    </xf>
    <xf numFmtId="49" fontId="10" fillId="0" borderId="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9" fontId="11" fillId="0" borderId="1" xfId="21" applyNumberFormat="1" applyFont="1" applyFill="1" applyBorder="1" applyAlignment="1">
      <alignment horizontal="right" vertical="top" wrapText="1"/>
      <protection/>
    </xf>
    <xf numFmtId="0" fontId="3" fillId="0" borderId="0" xfId="21" applyFont="1" applyFill="1" applyAlignment="1">
      <alignment horizontal="center"/>
      <protection/>
    </xf>
    <xf numFmtId="0" fontId="11" fillId="0" borderId="1" xfId="21" applyFont="1" applyFill="1" applyBorder="1" applyAlignment="1">
      <alignment horizontal="center" vertical="top" wrapText="1"/>
      <protection/>
    </xf>
    <xf numFmtId="0" fontId="4" fillId="0" borderId="1" xfId="21" applyFont="1" applyFill="1" applyBorder="1" applyAlignment="1">
      <alignment horizontal="center" vertical="top" wrapText="1"/>
      <protection/>
    </xf>
    <xf numFmtId="0" fontId="4" fillId="0" borderId="17" xfId="21" applyFont="1" applyFill="1" applyBorder="1" applyAlignment="1">
      <alignment horizontal="center" vertical="top" wrapText="1"/>
      <protection/>
    </xf>
    <xf numFmtId="0" fontId="11" fillId="0" borderId="18" xfId="21" applyFont="1" applyFill="1" applyBorder="1" applyAlignment="1">
      <alignment vertical="top" wrapText="1"/>
      <protection/>
    </xf>
    <xf numFmtId="0" fontId="11" fillId="0" borderId="27" xfId="21" applyFont="1" applyFill="1" applyBorder="1" applyAlignment="1">
      <alignment horizontal="center" vertical="top" wrapText="1"/>
      <protection/>
    </xf>
    <xf numFmtId="0" fontId="11" fillId="0" borderId="28" xfId="21" applyFont="1" applyFill="1" applyBorder="1" applyAlignment="1">
      <alignment horizontal="center" vertical="top" wrapText="1"/>
      <protection/>
    </xf>
    <xf numFmtId="0" fontId="4" fillId="0" borderId="18" xfId="21" applyFont="1" applyFill="1" applyBorder="1" applyAlignment="1">
      <alignment horizontal="center" vertical="top" wrapText="1"/>
      <protection/>
    </xf>
    <xf numFmtId="0" fontId="11" fillId="0" borderId="20" xfId="21" applyFont="1" applyFill="1" applyBorder="1" applyAlignment="1">
      <alignment vertical="top" wrapText="1"/>
      <protection/>
    </xf>
    <xf numFmtId="189" fontId="5" fillId="0" borderId="1" xfId="21" applyNumberFormat="1" applyFont="1" applyFill="1" applyBorder="1" applyAlignment="1">
      <alignment horizontal="right" vertical="top" wrapText="1"/>
      <protection/>
    </xf>
    <xf numFmtId="0" fontId="6" fillId="0" borderId="1" xfId="21" applyFont="1" applyFill="1" applyBorder="1" applyAlignment="1">
      <alignment horizontal="center" vertical="top" wrapText="1"/>
      <protection/>
    </xf>
    <xf numFmtId="0" fontId="0" fillId="0" borderId="0" xfId="21" applyFont="1" applyFill="1" applyBorder="1" applyAlignment="1">
      <alignment wrapText="1"/>
      <protection/>
    </xf>
    <xf numFmtId="0" fontId="2" fillId="0" borderId="0" xfId="21" applyFont="1" applyFill="1" applyBorder="1" applyAlignment="1">
      <alignment wrapText="1"/>
      <protection/>
    </xf>
    <xf numFmtId="0" fontId="3" fillId="0" borderId="1" xfId="21" applyFont="1" applyFill="1" applyBorder="1" applyAlignment="1">
      <alignment vertical="top" wrapText="1"/>
      <protection/>
    </xf>
    <xf numFmtId="0" fontId="6" fillId="0" borderId="29" xfId="21" applyFont="1" applyFill="1" applyBorder="1" applyAlignment="1">
      <alignment horizontal="center" vertical="top" wrapText="1"/>
      <protection/>
    </xf>
    <xf numFmtId="0" fontId="4" fillId="0" borderId="1" xfId="21" applyFont="1" applyFill="1" applyBorder="1" applyAlignment="1">
      <alignment vertical="top" wrapText="1"/>
      <protection/>
    </xf>
    <xf numFmtId="0" fontId="6" fillId="0" borderId="17" xfId="21" applyFont="1" applyFill="1" applyBorder="1" applyAlignment="1">
      <alignment horizontal="center" vertical="top" wrapText="1"/>
      <protection/>
    </xf>
    <xf numFmtId="0" fontId="6" fillId="0" borderId="20" xfId="21" applyFont="1" applyFill="1" applyBorder="1" applyAlignment="1">
      <alignment horizontal="center" vertical="top" wrapText="1"/>
      <protection/>
    </xf>
    <xf numFmtId="0" fontId="11" fillId="0" borderId="17" xfId="21" applyFont="1" applyFill="1" applyBorder="1" applyAlignment="1">
      <alignment horizontal="center" vertical="top" wrapText="1"/>
      <protection/>
    </xf>
    <xf numFmtId="0" fontId="11" fillId="0" borderId="20" xfId="21" applyFont="1" applyFill="1" applyBorder="1" applyAlignment="1">
      <alignment horizontal="center" vertical="top" wrapText="1"/>
      <protection/>
    </xf>
    <xf numFmtId="49" fontId="5" fillId="0" borderId="17" xfId="21" applyNumberFormat="1" applyFont="1" applyFill="1" applyBorder="1" applyAlignment="1">
      <alignment horizontal="center" vertical="top" wrapText="1"/>
      <protection/>
    </xf>
    <xf numFmtId="49" fontId="5" fillId="0" borderId="20" xfId="21" applyNumberFormat="1" applyFont="1" applyFill="1" applyBorder="1" applyAlignment="1">
      <alignment horizontal="center" vertical="top" wrapText="1"/>
      <protection/>
    </xf>
    <xf numFmtId="49" fontId="3" fillId="0" borderId="17" xfId="21" applyNumberFormat="1" applyFont="1" applyFill="1" applyBorder="1" applyAlignment="1">
      <alignment horizontal="center" vertical="top" wrapText="1"/>
      <protection/>
    </xf>
    <xf numFmtId="49" fontId="3" fillId="0" borderId="20" xfId="21" applyNumberFormat="1" applyFont="1" applyFill="1" applyBorder="1" applyAlignment="1">
      <alignment horizontal="center" vertical="top" wrapText="1"/>
      <protection/>
    </xf>
    <xf numFmtId="0" fontId="5" fillId="0" borderId="17" xfId="21" applyFont="1" applyFill="1" applyBorder="1" applyAlignment="1">
      <alignment horizontal="center" vertical="top" wrapText="1"/>
      <protection/>
    </xf>
    <xf numFmtId="0" fontId="5" fillId="0" borderId="20" xfId="21" applyFont="1" applyFill="1" applyBorder="1" applyAlignment="1">
      <alignment horizontal="center" vertical="top" wrapText="1"/>
      <protection/>
    </xf>
    <xf numFmtId="0" fontId="5" fillId="0" borderId="1" xfId="21" applyFont="1" applyFill="1" applyBorder="1" applyAlignment="1">
      <alignment horizontal="center" vertical="top" wrapText="1"/>
      <protection/>
    </xf>
    <xf numFmtId="189" fontId="11" fillId="0" borderId="1" xfId="21" applyNumberFormat="1" applyFont="1" applyFill="1" applyBorder="1" applyAlignment="1">
      <alignment horizontal="center" vertical="top" wrapText="1"/>
      <protection/>
    </xf>
    <xf numFmtId="49" fontId="7" fillId="0" borderId="9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27" xfId="19" applyFont="1" applyFill="1" applyBorder="1" applyAlignment="1">
      <alignment horizontal="center" vertical="center"/>
      <protection/>
    </xf>
    <xf numFmtId="0" fontId="4" fillId="0" borderId="30" xfId="19" applyFont="1" applyFill="1" applyBorder="1" applyAlignment="1">
      <alignment horizontal="center" vertical="center"/>
      <protection/>
    </xf>
    <xf numFmtId="0" fontId="4" fillId="0" borderId="28" xfId="19" applyFont="1" applyFill="1" applyBorder="1" applyAlignment="1">
      <alignment horizontal="center" vertical="center"/>
      <protection/>
    </xf>
    <xf numFmtId="49" fontId="4" fillId="0" borderId="1" xfId="19" applyNumberFormat="1" applyFont="1" applyFill="1" applyBorder="1" applyAlignment="1">
      <alignment horizontal="center" vertical="center"/>
      <protection/>
    </xf>
    <xf numFmtId="0" fontId="3" fillId="0" borderId="1" xfId="26" applyFont="1" applyFill="1" applyBorder="1" applyAlignment="1">
      <alignment horizontal="center" vertical="center"/>
      <protection/>
    </xf>
    <xf numFmtId="189" fontId="3" fillId="0" borderId="1" xfId="26" applyNumberFormat="1" applyFont="1" applyFill="1" applyBorder="1" applyAlignment="1">
      <alignment horizontal="center" wrapText="1"/>
      <protection/>
    </xf>
    <xf numFmtId="10" fontId="3" fillId="0" borderId="1" xfId="26" applyNumberFormat="1" applyFont="1" applyFill="1" applyBorder="1" applyAlignment="1">
      <alignment horizontal="center" vertical="center"/>
      <protection/>
    </xf>
    <xf numFmtId="0" fontId="0" fillId="0" borderId="0" xfId="26" applyFont="1" applyFill="1" applyBorder="1">
      <alignment/>
      <protection/>
    </xf>
    <xf numFmtId="0" fontId="0" fillId="0" borderId="0" xfId="19" applyFont="1" applyFill="1">
      <alignment/>
      <protection/>
    </xf>
    <xf numFmtId="49" fontId="2" fillId="0" borderId="1" xfId="19" applyNumberFormat="1" applyFont="1" applyFill="1" applyBorder="1" applyAlignment="1">
      <alignment horizontal="center" vertical="center"/>
      <protection/>
    </xf>
    <xf numFmtId="49" fontId="2" fillId="0" borderId="1" xfId="19" applyNumberFormat="1" applyFont="1" applyFill="1" applyBorder="1" applyAlignment="1">
      <alignment vertical="center" wrapText="1"/>
      <protection/>
    </xf>
    <xf numFmtId="190" fontId="2" fillId="0" borderId="1" xfId="19" applyNumberFormat="1" applyFont="1" applyFill="1" applyBorder="1" applyAlignment="1">
      <alignment vertical="center"/>
      <protection/>
    </xf>
    <xf numFmtId="49" fontId="2" fillId="0" borderId="1" xfId="19" applyNumberFormat="1" applyFont="1" applyFill="1" applyBorder="1" applyAlignment="1">
      <alignment horizontal="center" vertical="center"/>
      <protection/>
    </xf>
    <xf numFmtId="49" fontId="4" fillId="0" borderId="1" xfId="19" applyNumberFormat="1" applyFont="1" applyFill="1" applyBorder="1" applyAlignment="1">
      <alignment horizontal="left" vertical="center"/>
      <protection/>
    </xf>
    <xf numFmtId="49" fontId="4" fillId="0" borderId="1" xfId="19" applyNumberFormat="1" applyFont="1" applyFill="1" applyBorder="1" applyAlignment="1">
      <alignment vertical="center"/>
      <protection/>
    </xf>
    <xf numFmtId="190" fontId="4" fillId="0" borderId="1" xfId="19" applyNumberFormat="1" applyFont="1" applyFill="1" applyBorder="1" applyAlignment="1">
      <alignment vertical="center"/>
      <protection/>
    </xf>
    <xf numFmtId="49" fontId="4" fillId="0" borderId="27" xfId="19" applyNumberFormat="1" applyFont="1" applyFill="1" applyBorder="1" applyAlignment="1">
      <alignment horizontal="left" vertical="center" wrapText="1"/>
      <protection/>
    </xf>
    <xf numFmtId="49" fontId="4" fillId="0" borderId="28" xfId="19" applyNumberFormat="1" applyFont="1" applyFill="1" applyBorder="1" applyAlignment="1">
      <alignment horizontal="left" vertical="center" wrapText="1"/>
      <protection/>
    </xf>
    <xf numFmtId="49" fontId="4" fillId="0" borderId="27" xfId="19" applyNumberFormat="1" applyFont="1" applyFill="1" applyBorder="1" applyAlignment="1">
      <alignment horizontal="left" vertical="center"/>
      <protection/>
    </xf>
    <xf numFmtId="49" fontId="4" fillId="0" borderId="28" xfId="19" applyNumberFormat="1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vertical="center"/>
      <protection/>
    </xf>
    <xf numFmtId="9" fontId="4" fillId="0" borderId="1" xfId="19" applyNumberFormat="1" applyFont="1" applyFill="1" applyBorder="1" applyAlignment="1">
      <alignment vertical="center"/>
      <protection/>
    </xf>
    <xf numFmtId="49" fontId="0" fillId="0" borderId="0" xfId="19" applyNumberFormat="1" applyFont="1" applyFill="1">
      <alignment/>
      <protection/>
    </xf>
    <xf numFmtId="0" fontId="3" fillId="0" borderId="1" xfId="25" applyFont="1" applyFill="1" applyBorder="1" applyAlignment="1">
      <alignment/>
      <protection/>
    </xf>
    <xf numFmtId="189" fontId="3" fillId="0" borderId="1" xfId="18" applyNumberFormat="1" applyFont="1" applyFill="1" applyBorder="1" applyAlignment="1">
      <alignment horizontal="right"/>
      <protection/>
    </xf>
    <xf numFmtId="0" fontId="17" fillId="0" borderId="1" xfId="25" applyFont="1" applyFill="1" applyBorder="1" applyAlignment="1">
      <alignment vertical="center"/>
      <protection/>
    </xf>
    <xf numFmtId="189" fontId="17" fillId="0" borderId="1" xfId="18" applyNumberFormat="1" applyFont="1" applyFill="1" applyBorder="1" applyAlignment="1">
      <alignment vertical="center"/>
      <protection/>
    </xf>
    <xf numFmtId="0" fontId="0" fillId="0" borderId="0" xfId="25" applyFont="1" applyBorder="1" applyAlignment="1">
      <alignment/>
      <protection/>
    </xf>
    <xf numFmtId="0" fontId="0" fillId="0" borderId="1" xfId="25" applyFont="1" applyFill="1" applyBorder="1" applyAlignment="1">
      <alignment vertical="center"/>
      <protection/>
    </xf>
    <xf numFmtId="189" fontId="0" fillId="0" borderId="1" xfId="18" applyNumberFormat="1" applyFont="1" applyFill="1" applyBorder="1" applyAlignment="1" applyProtection="1">
      <alignment vertical="center"/>
      <protection locked="0"/>
    </xf>
    <xf numFmtId="0" fontId="16" fillId="0" borderId="0" xfId="25" applyFont="1" applyBorder="1">
      <alignment/>
      <protection/>
    </xf>
    <xf numFmtId="189" fontId="17" fillId="0" borderId="1" xfId="18" applyNumberFormat="1" applyFont="1" applyFill="1" applyBorder="1" applyAlignment="1" applyProtection="1">
      <alignment vertical="center"/>
      <protection locked="0"/>
    </xf>
    <xf numFmtId="189" fontId="17" fillId="0" borderId="1" xfId="18" applyNumberFormat="1" applyFont="1" applyFill="1" applyBorder="1" applyAlignment="1" applyProtection="1" quotePrefix="1">
      <alignment vertical="center"/>
      <protection locked="0"/>
    </xf>
    <xf numFmtId="189" fontId="3" fillId="0" borderId="1" xfId="18" applyNumberFormat="1" applyFont="1" applyFill="1" applyBorder="1" applyAlignment="1" applyProtection="1">
      <alignment/>
      <protection locked="0"/>
    </xf>
    <xf numFmtId="0" fontId="0" fillId="0" borderId="1" xfId="25" applyFont="1" applyFill="1" applyBorder="1" applyAlignment="1">
      <alignment vertical="center" wrapText="1"/>
      <protection/>
    </xf>
    <xf numFmtId="189" fontId="0" fillId="0" borderId="1" xfId="18" applyNumberFormat="1" applyFont="1" applyFill="1" applyBorder="1" applyAlignment="1" applyProtection="1">
      <alignment vertical="top"/>
      <protection locked="0"/>
    </xf>
    <xf numFmtId="189" fontId="0" fillId="0" borderId="1" xfId="18" applyNumberFormat="1" applyFont="1" applyFill="1" applyBorder="1" applyAlignment="1">
      <alignment vertical="center"/>
      <protection/>
    </xf>
    <xf numFmtId="0" fontId="16" fillId="0" borderId="1" xfId="25" applyFont="1" applyFill="1" applyBorder="1" applyAlignment="1">
      <alignment vertical="center"/>
      <protection/>
    </xf>
    <xf numFmtId="189" fontId="16" fillId="0" borderId="1" xfId="18" applyNumberFormat="1" applyFont="1" applyFill="1" applyBorder="1" applyAlignment="1" applyProtection="1">
      <alignment vertical="center"/>
      <protection locked="0"/>
    </xf>
    <xf numFmtId="0" fontId="3" fillId="0" borderId="19" xfId="25" applyFont="1" applyBorder="1" applyAlignment="1">
      <alignment horizontal="center"/>
      <protection/>
    </xf>
    <xf numFmtId="189" fontId="0" fillId="0" borderId="0" xfId="25" applyNumberFormat="1" applyFont="1" applyBorder="1">
      <alignment/>
      <protection/>
    </xf>
    <xf numFmtId="189" fontId="3" fillId="0" borderId="31" xfId="18" applyNumberFormat="1" applyFont="1" applyBorder="1" applyAlignment="1">
      <alignment/>
      <protection/>
    </xf>
    <xf numFmtId="0" fontId="3" fillId="0" borderId="0" xfId="25" applyFont="1" applyBorder="1" applyAlignment="1">
      <alignment horizontal="right"/>
      <protection/>
    </xf>
    <xf numFmtId="0" fontId="3" fillId="0" borderId="1" xfId="26" applyFont="1" applyFill="1" applyBorder="1" applyAlignment="1">
      <alignment/>
      <protection/>
    </xf>
    <xf numFmtId="189" fontId="3" fillId="0" borderId="1" xfId="18" applyNumberFormat="1" applyFont="1" applyFill="1" applyBorder="1" applyAlignment="1">
      <alignment horizontal="right" vertical="center"/>
      <protection/>
    </xf>
    <xf numFmtId="189" fontId="3" fillId="0" borderId="1" xfId="26" applyNumberFormat="1" applyFont="1" applyFill="1" applyBorder="1" applyAlignment="1">
      <alignment vertical="center"/>
      <protection/>
    </xf>
    <xf numFmtId="10" fontId="3" fillId="0" borderId="1" xfId="26" applyNumberFormat="1" applyFont="1" applyFill="1" applyBorder="1" applyAlignment="1">
      <alignment vertical="center"/>
      <protection/>
    </xf>
    <xf numFmtId="0" fontId="17" fillId="0" borderId="1" xfId="26" applyFont="1" applyFill="1" applyBorder="1" applyAlignment="1">
      <alignment vertical="center"/>
      <protection/>
    </xf>
    <xf numFmtId="189" fontId="3" fillId="0" borderId="1" xfId="18" applyNumberFormat="1" applyFont="1" applyFill="1" applyBorder="1" applyAlignment="1">
      <alignment vertical="center"/>
      <protection/>
    </xf>
    <xf numFmtId="0" fontId="0" fillId="0" borderId="0" xfId="26" applyFont="1" applyFill="1" applyBorder="1" applyAlignment="1">
      <alignment/>
      <protection/>
    </xf>
    <xf numFmtId="0" fontId="0" fillId="0" borderId="1" xfId="26" applyFont="1" applyFill="1" applyBorder="1" applyAlignment="1">
      <alignment vertical="center"/>
      <protection/>
    </xf>
    <xf numFmtId="189" fontId="0" fillId="0" borderId="1" xfId="26" applyNumberFormat="1" applyFont="1" applyFill="1" applyBorder="1" applyAlignment="1">
      <alignment vertical="center"/>
      <protection/>
    </xf>
    <xf numFmtId="10" fontId="0" fillId="0" borderId="1" xfId="26" applyNumberFormat="1" applyFont="1" applyFill="1" applyBorder="1">
      <alignment/>
      <protection/>
    </xf>
    <xf numFmtId="0" fontId="16" fillId="0" borderId="0" xfId="26" applyFont="1" applyFill="1" applyBorder="1">
      <alignment/>
      <protection/>
    </xf>
    <xf numFmtId="189" fontId="3" fillId="0" borderId="1" xfId="18" applyNumberFormat="1" applyFont="1" applyFill="1" applyBorder="1" applyAlignment="1" applyProtection="1">
      <alignment vertical="center"/>
      <protection locked="0"/>
    </xf>
    <xf numFmtId="189" fontId="3" fillId="0" borderId="1" xfId="18" applyNumberFormat="1" applyFont="1" applyFill="1" applyBorder="1" applyAlignment="1" applyProtection="1" quotePrefix="1">
      <alignment vertical="center"/>
      <protection locked="0"/>
    </xf>
    <xf numFmtId="0" fontId="0" fillId="0" borderId="1" xfId="26" applyFont="1" applyFill="1" applyBorder="1" applyAlignment="1">
      <alignment vertical="center" wrapText="1"/>
      <protection/>
    </xf>
    <xf numFmtId="10" fontId="0" fillId="0" borderId="1" xfId="26" applyNumberFormat="1" applyFont="1" applyFill="1" applyBorder="1" applyAlignment="1">
      <alignment vertical="center"/>
      <protection/>
    </xf>
    <xf numFmtId="189" fontId="0" fillId="0" borderId="1" xfId="26" applyNumberFormat="1" applyFont="1" applyFill="1" applyBorder="1">
      <alignment/>
      <protection/>
    </xf>
    <xf numFmtId="0" fontId="16" fillId="0" borderId="1" xfId="26" applyFont="1" applyFill="1" applyBorder="1" applyAlignment="1">
      <alignment vertical="center"/>
      <protection/>
    </xf>
    <xf numFmtId="10" fontId="0" fillId="0" borderId="1" xfId="26" applyNumberFormat="1" applyFont="1" applyFill="1" applyBorder="1" applyAlignment="1">
      <alignment horizontal="center"/>
      <protection/>
    </xf>
    <xf numFmtId="0" fontId="3" fillId="0" borderId="19" xfId="26" applyFont="1" applyFill="1" applyBorder="1" applyAlignment="1">
      <alignment horizontal="center"/>
      <protection/>
    </xf>
    <xf numFmtId="189" fontId="0" fillId="0" borderId="0" xfId="26" applyNumberFormat="1" applyFont="1" applyFill="1" applyBorder="1">
      <alignment/>
      <protection/>
    </xf>
    <xf numFmtId="10" fontId="0" fillId="0" borderId="0" xfId="26" applyNumberFormat="1" applyFont="1" applyFill="1" applyBorder="1">
      <alignment/>
      <protection/>
    </xf>
    <xf numFmtId="189" fontId="3" fillId="0" borderId="19" xfId="18" applyNumberFormat="1" applyFont="1" applyFill="1" applyBorder="1" applyAlignment="1">
      <alignment/>
      <protection/>
    </xf>
    <xf numFmtId="10" fontId="3" fillId="0" borderId="19" xfId="26" applyNumberFormat="1" applyFont="1" applyFill="1" applyBorder="1">
      <alignment/>
      <protection/>
    </xf>
    <xf numFmtId="49" fontId="6" fillId="0" borderId="1" xfId="22" applyFont="1" applyFill="1" applyBorder="1" applyAlignment="1">
      <alignment horizontal="center" vertical="center" wrapText="1"/>
      <protection locked="0"/>
    </xf>
    <xf numFmtId="4" fontId="6" fillId="0" borderId="1" xfId="22" applyNumberFormat="1" applyFont="1" applyFill="1" applyBorder="1" applyAlignment="1">
      <alignment horizontal="center" vertical="center" wrapText="1"/>
      <protection locked="0"/>
    </xf>
    <xf numFmtId="4" fontId="6" fillId="0" borderId="1" xfId="22" applyNumberFormat="1" applyFont="1" applyFill="1" applyBorder="1" applyAlignment="1" applyProtection="1">
      <alignment horizontal="center" vertical="center" wrapText="1"/>
      <protection locked="0"/>
    </xf>
    <xf numFmtId="10" fontId="6" fillId="0" borderId="1" xfId="22" applyNumberFormat="1" applyFont="1" applyFill="1" applyBorder="1" applyAlignment="1" applyProtection="1">
      <alignment horizontal="center" vertical="center"/>
      <protection locked="0"/>
    </xf>
    <xf numFmtId="0" fontId="0" fillId="0" borderId="0" xfId="22" applyNumberFormat="1" applyFont="1" applyFill="1" applyBorder="1" applyAlignment="1" applyProtection="1">
      <alignment horizontal="left" vertical="center"/>
      <protection locked="0"/>
    </xf>
    <xf numFmtId="49" fontId="6" fillId="0" borderId="1" xfId="22" applyFont="1" applyFill="1" applyBorder="1" applyAlignment="1">
      <alignment horizontal="left" vertical="center" wrapText="1"/>
      <protection locked="0"/>
    </xf>
    <xf numFmtId="4" fontId="6" fillId="0" borderId="1" xfId="22" applyNumberFormat="1" applyFont="1" applyFill="1" applyBorder="1" applyAlignment="1">
      <alignment horizontal="right" vertical="center" wrapText="1"/>
      <protection locked="0"/>
    </xf>
    <xf numFmtId="10" fontId="3" fillId="0" borderId="1" xfId="22" applyNumberFormat="1" applyFont="1" applyFill="1" applyBorder="1" applyAlignment="1" applyProtection="1">
      <alignment horizontal="right" vertical="center"/>
      <protection locked="0"/>
    </xf>
    <xf numFmtId="49" fontId="7" fillId="0" borderId="1" xfId="22" applyFont="1" applyFill="1" applyBorder="1" applyAlignment="1">
      <alignment horizontal="center" vertical="center" wrapText="1"/>
      <protection locked="0"/>
    </xf>
    <xf numFmtId="49" fontId="7" fillId="0" borderId="1" xfId="22" applyFont="1" applyFill="1" applyBorder="1" applyAlignment="1">
      <alignment horizontal="left" vertical="center" wrapText="1"/>
      <protection locked="0"/>
    </xf>
    <xf numFmtId="4" fontId="7" fillId="0" borderId="1" xfId="22" applyNumberFormat="1" applyFont="1" applyFill="1" applyBorder="1" applyAlignment="1">
      <alignment horizontal="right" vertical="center" wrapText="1"/>
      <protection locked="0"/>
    </xf>
    <xf numFmtId="10" fontId="0" fillId="0" borderId="1" xfId="22" applyNumberFormat="1" applyFont="1" applyFill="1" applyBorder="1" applyAlignment="1" applyProtection="1">
      <alignment horizontal="right" vertical="center"/>
      <protection locked="0"/>
    </xf>
    <xf numFmtId="49" fontId="12" fillId="0" borderId="1" xfId="22" applyFont="1" applyFill="1" applyBorder="1" applyAlignment="1">
      <alignment horizontal="left" vertical="center" wrapText="1"/>
      <protection locked="0"/>
    </xf>
    <xf numFmtId="0" fontId="7" fillId="0" borderId="1" xfId="22" applyNumberFormat="1" applyFont="1" applyFill="1" applyBorder="1" applyAlignment="1" applyProtection="1">
      <alignment horizontal="left" vertical="center" wrapText="1"/>
      <protection locked="0"/>
    </xf>
    <xf numFmtId="4" fontId="7" fillId="0" borderId="1" xfId="22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22" applyNumberFormat="1" applyFont="1" applyFill="1" applyBorder="1" applyAlignment="1" applyProtection="1">
      <alignment horizontal="right" vertical="center"/>
      <protection locked="0"/>
    </xf>
    <xf numFmtId="49" fontId="7" fillId="0" borderId="19" xfId="22" applyFont="1" applyFill="1" applyBorder="1" applyAlignment="1">
      <alignment horizontal="center" vertical="center" wrapText="1"/>
      <protection locked="0"/>
    </xf>
    <xf numFmtId="0" fontId="7" fillId="0" borderId="19" xfId="22" applyNumberFormat="1" applyFont="1" applyFill="1" applyBorder="1" applyAlignment="1" applyProtection="1">
      <alignment horizontal="left" vertical="center" wrapText="1"/>
      <protection locked="0"/>
    </xf>
    <xf numFmtId="4" fontId="7" fillId="0" borderId="19" xfId="22" applyNumberFormat="1" applyFont="1" applyFill="1" applyBorder="1" applyAlignment="1" applyProtection="1">
      <alignment horizontal="right" vertical="center" wrapText="1"/>
      <protection locked="0"/>
    </xf>
    <xf numFmtId="4" fontId="7" fillId="0" borderId="19" xfId="22" applyNumberFormat="1" applyFont="1" applyFill="1" applyBorder="1" applyAlignment="1" applyProtection="1">
      <alignment horizontal="right" vertical="center"/>
      <protection locked="0"/>
    </xf>
    <xf numFmtId="10" fontId="0" fillId="0" borderId="19" xfId="22" applyNumberFormat="1" applyFont="1" applyFill="1" applyBorder="1" applyAlignment="1" applyProtection="1">
      <alignment horizontal="right" vertical="center"/>
      <protection locked="0"/>
    </xf>
    <xf numFmtId="0" fontId="6" fillId="0" borderId="0" xfId="22" applyNumberFormat="1" applyFont="1" applyFill="1" applyBorder="1" applyAlignment="1" applyProtection="1">
      <alignment horizontal="left" vertical="center" wrapText="1"/>
      <protection locked="0"/>
    </xf>
    <xf numFmtId="4" fontId="6" fillId="0" borderId="19" xfId="22" applyNumberFormat="1" applyFont="1" applyFill="1" applyBorder="1" applyAlignment="1">
      <alignment horizontal="right" vertical="center" wrapText="1"/>
      <protection locked="0"/>
    </xf>
    <xf numFmtId="10" fontId="3" fillId="0" borderId="19" xfId="22" applyNumberFormat="1" applyFont="1" applyFill="1" applyBorder="1" applyAlignment="1" applyProtection="1">
      <alignment horizontal="right" vertical="center"/>
      <protection locked="0"/>
    </xf>
    <xf numFmtId="0" fontId="0" fillId="0" borderId="0" xfId="17" applyFont="1" applyFill="1" applyAlignment="1">
      <alignment vertical="center" wrapText="1"/>
      <protection/>
    </xf>
    <xf numFmtId="4" fontId="0" fillId="0" borderId="0" xfId="17" applyNumberFormat="1" applyFont="1" applyFill="1" applyAlignment="1">
      <alignment vertical="center" wrapText="1"/>
      <protection/>
    </xf>
    <xf numFmtId="4" fontId="0" fillId="0" borderId="0" xfId="17" applyNumberFormat="1" applyFont="1" applyFill="1" applyAlignment="1">
      <alignment horizontal="right" vertical="center" wrapText="1"/>
      <protection/>
    </xf>
    <xf numFmtId="10" fontId="0" fillId="0" borderId="0" xfId="22" applyNumberFormat="1" applyFont="1" applyFill="1" applyBorder="1" applyAlignment="1" applyProtection="1">
      <alignment horizontal="right" vertical="center"/>
      <protection locked="0"/>
    </xf>
    <xf numFmtId="10" fontId="0" fillId="0" borderId="1" xfId="22" applyNumberFormat="1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Comma" xfId="15"/>
    <cellStyle name="Comma [0]" xfId="16"/>
    <cellStyle name="Normalny_do budżetu 2007" xfId="17"/>
    <cellStyle name="Normalny_IV Prognoza 02" xfId="18"/>
    <cellStyle name="Normalny_Objaśnienia do budżetu na 2005 r." xfId="19"/>
    <cellStyle name="Normalny_Prognoza 03 II STARA+" xfId="20"/>
    <cellStyle name="Normalny_Zakł i GFOŚiGW" xfId="21"/>
    <cellStyle name="Normalny_Zał. Nr 1" xfId="22"/>
    <cellStyle name="Percent" xfId="23"/>
    <cellStyle name="Currency" xfId="24"/>
    <cellStyle name="Currency [0]" xfId="25"/>
    <cellStyle name="Walutowy [0]_Zał. Nr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53</xdr:row>
      <xdr:rowOff>0</xdr:rowOff>
    </xdr:from>
    <xdr:to>
      <xdr:col>3</xdr:col>
      <xdr:colOff>847725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686175" y="8582025"/>
          <a:ext cx="24288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8582025"/>
          <a:ext cx="962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2</xdr:col>
      <xdr:colOff>314325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962525"/>
          <a:ext cx="1419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141</xdr:row>
      <xdr:rowOff>0</xdr:rowOff>
    </xdr:from>
    <xdr:to>
      <xdr:col>5</xdr:col>
      <xdr:colOff>9525</xdr:colOff>
      <xdr:row>141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9525" y="22831425"/>
          <a:ext cx="24574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37</xdr:row>
      <xdr:rowOff>0</xdr:rowOff>
    </xdr:from>
    <xdr:to>
      <xdr:col>5</xdr:col>
      <xdr:colOff>9525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9525" y="5991225"/>
          <a:ext cx="24860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</xdr:row>
      <xdr:rowOff>0</xdr:rowOff>
    </xdr:from>
    <xdr:to>
      <xdr:col>3</xdr:col>
      <xdr:colOff>495300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81100" y="809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0</xdr:rowOff>
    </xdr:from>
    <xdr:to>
      <xdr:col>3</xdr:col>
      <xdr:colOff>495300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81100" y="2266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20</xdr:row>
      <xdr:rowOff>0</xdr:rowOff>
    </xdr:from>
    <xdr:to>
      <xdr:col>3</xdr:col>
      <xdr:colOff>495300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81100" y="3238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26</xdr:row>
      <xdr:rowOff>0</xdr:rowOff>
    </xdr:from>
    <xdr:to>
      <xdr:col>3</xdr:col>
      <xdr:colOff>495300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181100" y="4210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29</xdr:row>
      <xdr:rowOff>0</xdr:rowOff>
    </xdr:from>
    <xdr:to>
      <xdr:col>3</xdr:col>
      <xdr:colOff>495300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181100" y="4695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34</xdr:row>
      <xdr:rowOff>0</xdr:rowOff>
    </xdr:from>
    <xdr:to>
      <xdr:col>3</xdr:col>
      <xdr:colOff>495300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181100" y="55054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40</xdr:row>
      <xdr:rowOff>0</xdr:rowOff>
    </xdr:from>
    <xdr:to>
      <xdr:col>3</xdr:col>
      <xdr:colOff>495300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81100" y="6477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495300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181100" y="7772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52</xdr:row>
      <xdr:rowOff>0</xdr:rowOff>
    </xdr:from>
    <xdr:to>
      <xdr:col>3</xdr:col>
      <xdr:colOff>495300</xdr:colOff>
      <xdr:row>52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181100" y="8420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69</xdr:row>
      <xdr:rowOff>0</xdr:rowOff>
    </xdr:from>
    <xdr:to>
      <xdr:col>3</xdr:col>
      <xdr:colOff>495300</xdr:colOff>
      <xdr:row>69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181100" y="11172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72</xdr:row>
      <xdr:rowOff>0</xdr:rowOff>
    </xdr:from>
    <xdr:to>
      <xdr:col>3</xdr:col>
      <xdr:colOff>495300</xdr:colOff>
      <xdr:row>72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181100" y="11658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75</xdr:row>
      <xdr:rowOff>0</xdr:rowOff>
    </xdr:from>
    <xdr:to>
      <xdr:col>3</xdr:col>
      <xdr:colOff>495300</xdr:colOff>
      <xdr:row>75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181100" y="12144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82</xdr:row>
      <xdr:rowOff>0</xdr:rowOff>
    </xdr:from>
    <xdr:to>
      <xdr:col>3</xdr:col>
      <xdr:colOff>495300</xdr:colOff>
      <xdr:row>82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181100" y="13277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89</xdr:row>
      <xdr:rowOff>0</xdr:rowOff>
    </xdr:from>
    <xdr:to>
      <xdr:col>3</xdr:col>
      <xdr:colOff>495300</xdr:colOff>
      <xdr:row>89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181100" y="14411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92</xdr:row>
      <xdr:rowOff>0</xdr:rowOff>
    </xdr:from>
    <xdr:to>
      <xdr:col>3</xdr:col>
      <xdr:colOff>495300</xdr:colOff>
      <xdr:row>92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181100" y="14897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95</xdr:row>
      <xdr:rowOff>0</xdr:rowOff>
    </xdr:from>
    <xdr:to>
      <xdr:col>3</xdr:col>
      <xdr:colOff>495300</xdr:colOff>
      <xdr:row>95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181100" y="15382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99</xdr:row>
      <xdr:rowOff>0</xdr:rowOff>
    </xdr:from>
    <xdr:to>
      <xdr:col>3</xdr:col>
      <xdr:colOff>495300</xdr:colOff>
      <xdr:row>99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181100" y="16030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111</xdr:row>
      <xdr:rowOff>0</xdr:rowOff>
    </xdr:from>
    <xdr:to>
      <xdr:col>3</xdr:col>
      <xdr:colOff>495300</xdr:colOff>
      <xdr:row>111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181100" y="17973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117</xdr:row>
      <xdr:rowOff>0</xdr:rowOff>
    </xdr:from>
    <xdr:to>
      <xdr:col>3</xdr:col>
      <xdr:colOff>495300</xdr:colOff>
      <xdr:row>117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181100" y="18945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122</xdr:row>
      <xdr:rowOff>0</xdr:rowOff>
    </xdr:from>
    <xdr:to>
      <xdr:col>3</xdr:col>
      <xdr:colOff>495300</xdr:colOff>
      <xdr:row>122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181100" y="19754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158</xdr:row>
      <xdr:rowOff>0</xdr:rowOff>
    </xdr:from>
    <xdr:to>
      <xdr:col>3</xdr:col>
      <xdr:colOff>495300</xdr:colOff>
      <xdr:row>158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181100" y="25584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163</xdr:row>
      <xdr:rowOff>0</xdr:rowOff>
    </xdr:from>
    <xdr:to>
      <xdr:col>3</xdr:col>
      <xdr:colOff>495300</xdr:colOff>
      <xdr:row>163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181100" y="26393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170</xdr:row>
      <xdr:rowOff>0</xdr:rowOff>
    </xdr:from>
    <xdr:to>
      <xdr:col>3</xdr:col>
      <xdr:colOff>495300</xdr:colOff>
      <xdr:row>170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181100" y="275272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173</xdr:row>
      <xdr:rowOff>0</xdr:rowOff>
    </xdr:from>
    <xdr:to>
      <xdr:col>3</xdr:col>
      <xdr:colOff>495300</xdr:colOff>
      <xdr:row>173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181100" y="28013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178</xdr:row>
      <xdr:rowOff>0</xdr:rowOff>
    </xdr:from>
    <xdr:to>
      <xdr:col>3</xdr:col>
      <xdr:colOff>495300</xdr:colOff>
      <xdr:row>178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181100" y="2882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225</xdr:row>
      <xdr:rowOff>0</xdr:rowOff>
    </xdr:from>
    <xdr:to>
      <xdr:col>3</xdr:col>
      <xdr:colOff>495300</xdr:colOff>
      <xdr:row>225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181100" y="36433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233</xdr:row>
      <xdr:rowOff>0</xdr:rowOff>
    </xdr:from>
    <xdr:to>
      <xdr:col>3</xdr:col>
      <xdr:colOff>495300</xdr:colOff>
      <xdr:row>233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1181100" y="37728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236</xdr:row>
      <xdr:rowOff>0</xdr:rowOff>
    </xdr:from>
    <xdr:to>
      <xdr:col>3</xdr:col>
      <xdr:colOff>495300</xdr:colOff>
      <xdr:row>236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1181100" y="382143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247</xdr:row>
      <xdr:rowOff>0</xdr:rowOff>
    </xdr:from>
    <xdr:to>
      <xdr:col>3</xdr:col>
      <xdr:colOff>495300</xdr:colOff>
      <xdr:row>247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181100" y="39995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264</xdr:row>
      <xdr:rowOff>0</xdr:rowOff>
    </xdr:from>
    <xdr:to>
      <xdr:col>3</xdr:col>
      <xdr:colOff>495300</xdr:colOff>
      <xdr:row>264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181100" y="42748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275</xdr:row>
      <xdr:rowOff>0</xdr:rowOff>
    </xdr:from>
    <xdr:to>
      <xdr:col>3</xdr:col>
      <xdr:colOff>495300</xdr:colOff>
      <xdr:row>275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1181100" y="44529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299</xdr:row>
      <xdr:rowOff>0</xdr:rowOff>
    </xdr:from>
    <xdr:to>
      <xdr:col>3</xdr:col>
      <xdr:colOff>495300</xdr:colOff>
      <xdr:row>299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1181100" y="48415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335</xdr:row>
      <xdr:rowOff>133350</xdr:rowOff>
    </xdr:from>
    <xdr:to>
      <xdr:col>3</xdr:col>
      <xdr:colOff>495300</xdr:colOff>
      <xdr:row>335</xdr:row>
      <xdr:rowOff>133350</xdr:rowOff>
    </xdr:to>
    <xdr:sp>
      <xdr:nvSpPr>
        <xdr:cNvPr id="33" name="Line 33"/>
        <xdr:cNvSpPr>
          <a:spLocks/>
        </xdr:cNvSpPr>
      </xdr:nvSpPr>
      <xdr:spPr>
        <a:xfrm flipH="1" flipV="1">
          <a:off x="1181100" y="54378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340</xdr:row>
      <xdr:rowOff>0</xdr:rowOff>
    </xdr:from>
    <xdr:to>
      <xdr:col>3</xdr:col>
      <xdr:colOff>495300</xdr:colOff>
      <xdr:row>340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1181100" y="55054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343</xdr:row>
      <xdr:rowOff>0</xdr:rowOff>
    </xdr:from>
    <xdr:to>
      <xdr:col>3</xdr:col>
      <xdr:colOff>495300</xdr:colOff>
      <xdr:row>343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181100" y="555402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347</xdr:row>
      <xdr:rowOff>0</xdr:rowOff>
    </xdr:from>
    <xdr:to>
      <xdr:col>3</xdr:col>
      <xdr:colOff>495300</xdr:colOff>
      <xdr:row>347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1181100" y="561879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350</xdr:row>
      <xdr:rowOff>0</xdr:rowOff>
    </xdr:from>
    <xdr:to>
      <xdr:col>3</xdr:col>
      <xdr:colOff>495300</xdr:colOff>
      <xdr:row>350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1181100" y="56673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375</xdr:row>
      <xdr:rowOff>0</xdr:rowOff>
    </xdr:from>
    <xdr:to>
      <xdr:col>3</xdr:col>
      <xdr:colOff>495300</xdr:colOff>
      <xdr:row>375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1181100" y="60721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434</xdr:row>
      <xdr:rowOff>0</xdr:rowOff>
    </xdr:from>
    <xdr:to>
      <xdr:col>3</xdr:col>
      <xdr:colOff>495300</xdr:colOff>
      <xdr:row>434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1181100" y="702754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441</xdr:row>
      <xdr:rowOff>0</xdr:rowOff>
    </xdr:from>
    <xdr:to>
      <xdr:col>3</xdr:col>
      <xdr:colOff>495300</xdr:colOff>
      <xdr:row>441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1181100" y="71408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444</xdr:row>
      <xdr:rowOff>0</xdr:rowOff>
    </xdr:from>
    <xdr:to>
      <xdr:col>3</xdr:col>
      <xdr:colOff>495300</xdr:colOff>
      <xdr:row>444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181100" y="71894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448</xdr:row>
      <xdr:rowOff>0</xdr:rowOff>
    </xdr:from>
    <xdr:to>
      <xdr:col>3</xdr:col>
      <xdr:colOff>495300</xdr:colOff>
      <xdr:row>448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181100" y="72542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453</xdr:row>
      <xdr:rowOff>133350</xdr:rowOff>
    </xdr:from>
    <xdr:to>
      <xdr:col>3</xdr:col>
      <xdr:colOff>495300</xdr:colOff>
      <xdr:row>453</xdr:row>
      <xdr:rowOff>133350</xdr:rowOff>
    </xdr:to>
    <xdr:sp>
      <xdr:nvSpPr>
        <xdr:cNvPr id="43" name="Line 43"/>
        <xdr:cNvSpPr>
          <a:spLocks/>
        </xdr:cNvSpPr>
      </xdr:nvSpPr>
      <xdr:spPr>
        <a:xfrm flipH="1" flipV="1">
          <a:off x="1181100" y="73485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459</xdr:row>
      <xdr:rowOff>0</xdr:rowOff>
    </xdr:from>
    <xdr:to>
      <xdr:col>3</xdr:col>
      <xdr:colOff>495300</xdr:colOff>
      <xdr:row>459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1181100" y="743235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466</xdr:row>
      <xdr:rowOff>0</xdr:rowOff>
    </xdr:from>
    <xdr:to>
      <xdr:col>3</xdr:col>
      <xdr:colOff>495300</xdr:colOff>
      <xdr:row>466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1181100" y="75457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473</xdr:row>
      <xdr:rowOff>0</xdr:rowOff>
    </xdr:from>
    <xdr:to>
      <xdr:col>3</xdr:col>
      <xdr:colOff>495300</xdr:colOff>
      <xdr:row>473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1181100" y="76590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480</xdr:row>
      <xdr:rowOff>133350</xdr:rowOff>
    </xdr:from>
    <xdr:to>
      <xdr:col>3</xdr:col>
      <xdr:colOff>495300</xdr:colOff>
      <xdr:row>480</xdr:row>
      <xdr:rowOff>133350</xdr:rowOff>
    </xdr:to>
    <xdr:sp>
      <xdr:nvSpPr>
        <xdr:cNvPr id="47" name="Line 47"/>
        <xdr:cNvSpPr>
          <a:spLocks/>
        </xdr:cNvSpPr>
      </xdr:nvSpPr>
      <xdr:spPr>
        <a:xfrm flipH="1" flipV="1">
          <a:off x="1181100" y="77857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486</xdr:row>
      <xdr:rowOff>0</xdr:rowOff>
    </xdr:from>
    <xdr:to>
      <xdr:col>3</xdr:col>
      <xdr:colOff>495300</xdr:colOff>
      <xdr:row>486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1181100" y="78695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489</xdr:row>
      <xdr:rowOff>0</xdr:rowOff>
    </xdr:from>
    <xdr:to>
      <xdr:col>3</xdr:col>
      <xdr:colOff>495300</xdr:colOff>
      <xdr:row>489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181100" y="79181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493</xdr:row>
      <xdr:rowOff>0</xdr:rowOff>
    </xdr:from>
    <xdr:to>
      <xdr:col>3</xdr:col>
      <xdr:colOff>495300</xdr:colOff>
      <xdr:row>493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1181100" y="79829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503</xdr:row>
      <xdr:rowOff>0</xdr:rowOff>
    </xdr:from>
    <xdr:to>
      <xdr:col>3</xdr:col>
      <xdr:colOff>495300</xdr:colOff>
      <xdr:row>503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1181100" y="814482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507</xdr:row>
      <xdr:rowOff>0</xdr:rowOff>
    </xdr:from>
    <xdr:to>
      <xdr:col>3</xdr:col>
      <xdr:colOff>495300</xdr:colOff>
      <xdr:row>507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1181100" y="820959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513</xdr:row>
      <xdr:rowOff>0</xdr:rowOff>
    </xdr:from>
    <xdr:to>
      <xdr:col>3</xdr:col>
      <xdr:colOff>495300</xdr:colOff>
      <xdr:row>513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1181100" y="83067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518</xdr:row>
      <xdr:rowOff>0</xdr:rowOff>
    </xdr:from>
    <xdr:to>
      <xdr:col>3</xdr:col>
      <xdr:colOff>495300</xdr:colOff>
      <xdr:row>518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181100" y="83877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523</xdr:row>
      <xdr:rowOff>0</xdr:rowOff>
    </xdr:from>
    <xdr:to>
      <xdr:col>3</xdr:col>
      <xdr:colOff>495300</xdr:colOff>
      <xdr:row>523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1181100" y="84686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528</xdr:row>
      <xdr:rowOff>0</xdr:rowOff>
    </xdr:from>
    <xdr:to>
      <xdr:col>3</xdr:col>
      <xdr:colOff>495300</xdr:colOff>
      <xdr:row>528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1181100" y="85496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533</xdr:row>
      <xdr:rowOff>0</xdr:rowOff>
    </xdr:from>
    <xdr:to>
      <xdr:col>3</xdr:col>
      <xdr:colOff>495300</xdr:colOff>
      <xdr:row>533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1181100" y="86306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538</xdr:row>
      <xdr:rowOff>133350</xdr:rowOff>
    </xdr:from>
    <xdr:to>
      <xdr:col>3</xdr:col>
      <xdr:colOff>495300</xdr:colOff>
      <xdr:row>538</xdr:row>
      <xdr:rowOff>133350</xdr:rowOff>
    </xdr:to>
    <xdr:sp>
      <xdr:nvSpPr>
        <xdr:cNvPr id="58" name="Line 58"/>
        <xdr:cNvSpPr>
          <a:spLocks/>
        </xdr:cNvSpPr>
      </xdr:nvSpPr>
      <xdr:spPr>
        <a:xfrm flipH="1" flipV="1">
          <a:off x="1181100" y="87249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542</xdr:row>
      <xdr:rowOff>0</xdr:rowOff>
    </xdr:from>
    <xdr:to>
      <xdr:col>3</xdr:col>
      <xdr:colOff>495300</xdr:colOff>
      <xdr:row>542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1181100" y="87763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545</xdr:row>
      <xdr:rowOff>0</xdr:rowOff>
    </xdr:from>
    <xdr:to>
      <xdr:col>3</xdr:col>
      <xdr:colOff>495300</xdr:colOff>
      <xdr:row>545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1181100" y="88249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551</xdr:row>
      <xdr:rowOff>0</xdr:rowOff>
    </xdr:from>
    <xdr:to>
      <xdr:col>3</xdr:col>
      <xdr:colOff>495300</xdr:colOff>
      <xdr:row>551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1181100" y="89220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556</xdr:row>
      <xdr:rowOff>133350</xdr:rowOff>
    </xdr:from>
    <xdr:to>
      <xdr:col>3</xdr:col>
      <xdr:colOff>495300</xdr:colOff>
      <xdr:row>556</xdr:row>
      <xdr:rowOff>133350</xdr:rowOff>
    </xdr:to>
    <xdr:sp>
      <xdr:nvSpPr>
        <xdr:cNvPr id="62" name="Line 62"/>
        <xdr:cNvSpPr>
          <a:spLocks/>
        </xdr:cNvSpPr>
      </xdr:nvSpPr>
      <xdr:spPr>
        <a:xfrm flipH="1" flipV="1">
          <a:off x="1181100" y="90163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560</xdr:row>
      <xdr:rowOff>0</xdr:rowOff>
    </xdr:from>
    <xdr:to>
      <xdr:col>3</xdr:col>
      <xdr:colOff>495300</xdr:colOff>
      <xdr:row>560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1181100" y="906780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564</xdr:row>
      <xdr:rowOff>0</xdr:rowOff>
    </xdr:from>
    <xdr:to>
      <xdr:col>3</xdr:col>
      <xdr:colOff>495300</xdr:colOff>
      <xdr:row>564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1181100" y="91325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568</xdr:row>
      <xdr:rowOff>0</xdr:rowOff>
    </xdr:from>
    <xdr:to>
      <xdr:col>3</xdr:col>
      <xdr:colOff>495300</xdr:colOff>
      <xdr:row>568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1181100" y="91973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572</xdr:row>
      <xdr:rowOff>0</xdr:rowOff>
    </xdr:from>
    <xdr:to>
      <xdr:col>3</xdr:col>
      <xdr:colOff>495300</xdr:colOff>
      <xdr:row>572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1181100" y="926211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576</xdr:row>
      <xdr:rowOff>0</xdr:rowOff>
    </xdr:from>
    <xdr:to>
      <xdr:col>3</xdr:col>
      <xdr:colOff>495300</xdr:colOff>
      <xdr:row>576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1181100" y="93268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580</xdr:row>
      <xdr:rowOff>0</xdr:rowOff>
    </xdr:from>
    <xdr:to>
      <xdr:col>3</xdr:col>
      <xdr:colOff>495300</xdr:colOff>
      <xdr:row>580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1181100" y="93916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584</xdr:row>
      <xdr:rowOff>0</xdr:rowOff>
    </xdr:from>
    <xdr:to>
      <xdr:col>3</xdr:col>
      <xdr:colOff>495300</xdr:colOff>
      <xdr:row>584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1181100" y="94564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588</xdr:row>
      <xdr:rowOff>0</xdr:rowOff>
    </xdr:from>
    <xdr:to>
      <xdr:col>3</xdr:col>
      <xdr:colOff>495300</xdr:colOff>
      <xdr:row>588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1181100" y="95211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592</xdr:row>
      <xdr:rowOff>0</xdr:rowOff>
    </xdr:from>
    <xdr:to>
      <xdr:col>3</xdr:col>
      <xdr:colOff>495300</xdr:colOff>
      <xdr:row>592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1181100" y="95859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596</xdr:row>
      <xdr:rowOff>0</xdr:rowOff>
    </xdr:from>
    <xdr:to>
      <xdr:col>3</xdr:col>
      <xdr:colOff>495300</xdr:colOff>
      <xdr:row>596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1181100" y="965073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2638425</xdr:colOff>
      <xdr:row>599</xdr:row>
      <xdr:rowOff>0</xdr:rowOff>
    </xdr:from>
    <xdr:to>
      <xdr:col>5</xdr:col>
      <xdr:colOff>9525</xdr:colOff>
      <xdr:row>599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3819525" y="96993075"/>
          <a:ext cx="23717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598</xdr:row>
      <xdr:rowOff>152400</xdr:rowOff>
    </xdr:from>
    <xdr:to>
      <xdr:col>2</xdr:col>
      <xdr:colOff>314325</xdr:colOff>
      <xdr:row>598</xdr:row>
      <xdr:rowOff>152400</xdr:rowOff>
    </xdr:to>
    <xdr:sp>
      <xdr:nvSpPr>
        <xdr:cNvPr id="74" name="Line 74"/>
        <xdr:cNvSpPr>
          <a:spLocks/>
        </xdr:cNvSpPr>
      </xdr:nvSpPr>
      <xdr:spPr>
        <a:xfrm flipH="1" flipV="1">
          <a:off x="0" y="96983550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9525" y="6962775"/>
          <a:ext cx="21812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314325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962775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</xdr:row>
      <xdr:rowOff>0</xdr:rowOff>
    </xdr:from>
    <xdr:to>
      <xdr:col>3</xdr:col>
      <xdr:colOff>495300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81100" y="647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81100" y="1457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</xdr:row>
      <xdr:rowOff>0</xdr:rowOff>
    </xdr:from>
    <xdr:to>
      <xdr:col>3</xdr:col>
      <xdr:colOff>495300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81100" y="2752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21</xdr:row>
      <xdr:rowOff>0</xdr:rowOff>
    </xdr:from>
    <xdr:to>
      <xdr:col>3</xdr:col>
      <xdr:colOff>495300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181100" y="34004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3</xdr:col>
      <xdr:colOff>495300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181100" y="43719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3</xdr:col>
      <xdr:colOff>495300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181100" y="6153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43</xdr:row>
      <xdr:rowOff>0</xdr:rowOff>
    </xdr:from>
    <xdr:to>
      <xdr:col>3</xdr:col>
      <xdr:colOff>495300</xdr:colOff>
      <xdr:row>43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81100" y="6962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495300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181100" y="7772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</xdr:row>
      <xdr:rowOff>0</xdr:rowOff>
    </xdr:from>
    <xdr:to>
      <xdr:col>3</xdr:col>
      <xdr:colOff>495300</xdr:colOff>
      <xdr:row>55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181100" y="8905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495300</xdr:colOff>
      <xdr:row>60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181100" y="9715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64</xdr:row>
      <xdr:rowOff>0</xdr:rowOff>
    </xdr:from>
    <xdr:to>
      <xdr:col>3</xdr:col>
      <xdr:colOff>495300</xdr:colOff>
      <xdr:row>64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181100" y="10363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70</xdr:row>
      <xdr:rowOff>0</xdr:rowOff>
    </xdr:from>
    <xdr:to>
      <xdr:col>3</xdr:col>
      <xdr:colOff>495300</xdr:colOff>
      <xdr:row>70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181100" y="11334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75</xdr:row>
      <xdr:rowOff>0</xdr:rowOff>
    </xdr:from>
    <xdr:to>
      <xdr:col>3</xdr:col>
      <xdr:colOff>495300</xdr:colOff>
      <xdr:row>75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181100" y="121443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80</xdr:row>
      <xdr:rowOff>133350</xdr:rowOff>
    </xdr:from>
    <xdr:to>
      <xdr:col>3</xdr:col>
      <xdr:colOff>495300</xdr:colOff>
      <xdr:row>80</xdr:row>
      <xdr:rowOff>133350</xdr:rowOff>
    </xdr:to>
    <xdr:sp>
      <xdr:nvSpPr>
        <xdr:cNvPr id="14" name="Line 14"/>
        <xdr:cNvSpPr>
          <a:spLocks/>
        </xdr:cNvSpPr>
      </xdr:nvSpPr>
      <xdr:spPr>
        <a:xfrm flipH="1" flipV="1">
          <a:off x="1181100" y="13087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85</xdr:row>
      <xdr:rowOff>0</xdr:rowOff>
    </xdr:from>
    <xdr:to>
      <xdr:col>3</xdr:col>
      <xdr:colOff>495300</xdr:colOff>
      <xdr:row>85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181100" y="13763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95</xdr:row>
      <xdr:rowOff>0</xdr:rowOff>
    </xdr:from>
    <xdr:to>
      <xdr:col>3</xdr:col>
      <xdr:colOff>495300</xdr:colOff>
      <xdr:row>95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181100" y="15382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2638425</xdr:colOff>
      <xdr:row>97</xdr:row>
      <xdr:rowOff>0</xdr:rowOff>
    </xdr:from>
    <xdr:to>
      <xdr:col>5</xdr:col>
      <xdr:colOff>9525</xdr:colOff>
      <xdr:row>97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819525" y="15706725"/>
          <a:ext cx="24955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2</xdr:col>
      <xdr:colOff>314325</xdr:colOff>
      <xdr:row>97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0" y="15706725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0</xdr:rowOff>
    </xdr:from>
    <xdr:to>
      <xdr:col>3</xdr:col>
      <xdr:colOff>495300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81100" y="2752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</xdr:row>
      <xdr:rowOff>0</xdr:rowOff>
    </xdr:from>
    <xdr:to>
      <xdr:col>3</xdr:col>
      <xdr:colOff>495300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81100" y="2914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20</xdr:row>
      <xdr:rowOff>0</xdr:rowOff>
    </xdr:from>
    <xdr:to>
      <xdr:col>3</xdr:col>
      <xdr:colOff>495300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81100" y="3562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24</xdr:row>
      <xdr:rowOff>0</xdr:rowOff>
    </xdr:from>
    <xdr:to>
      <xdr:col>3</xdr:col>
      <xdr:colOff>495300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181100" y="4210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28</xdr:row>
      <xdr:rowOff>0</xdr:rowOff>
    </xdr:from>
    <xdr:to>
      <xdr:col>3</xdr:col>
      <xdr:colOff>495300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181100" y="4857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32</xdr:row>
      <xdr:rowOff>0</xdr:rowOff>
    </xdr:from>
    <xdr:to>
      <xdr:col>3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181100" y="55054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36</xdr:row>
      <xdr:rowOff>0</xdr:rowOff>
    </xdr:from>
    <xdr:to>
      <xdr:col>3</xdr:col>
      <xdr:colOff>495300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81100" y="6153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40</xdr:row>
      <xdr:rowOff>0</xdr:rowOff>
    </xdr:from>
    <xdr:to>
      <xdr:col>3</xdr:col>
      <xdr:colOff>495300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181100" y="6800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44</xdr:row>
      <xdr:rowOff>0</xdr:rowOff>
    </xdr:from>
    <xdr:to>
      <xdr:col>3</xdr:col>
      <xdr:colOff>495300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181100" y="7448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495300</xdr:colOff>
      <xdr:row>48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181100" y="80962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52</xdr:row>
      <xdr:rowOff>0</xdr:rowOff>
    </xdr:from>
    <xdr:to>
      <xdr:col>3</xdr:col>
      <xdr:colOff>495300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181100" y="8743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152400</xdr:rowOff>
    </xdr:from>
    <xdr:to>
      <xdr:col>2</xdr:col>
      <xdr:colOff>314325</xdr:colOff>
      <xdr:row>54</xdr:row>
      <xdr:rowOff>152400</xdr:rowOff>
    </xdr:to>
    <xdr:sp>
      <xdr:nvSpPr>
        <xdr:cNvPr id="12" name="Line 12"/>
        <xdr:cNvSpPr>
          <a:spLocks/>
        </xdr:cNvSpPr>
      </xdr:nvSpPr>
      <xdr:spPr>
        <a:xfrm flipH="1" flipV="1">
          <a:off x="0" y="9220200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7</xdr:row>
      <xdr:rowOff>0</xdr:rowOff>
    </xdr:from>
    <xdr:to>
      <xdr:col>3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81100" y="11334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0</xdr:rowOff>
    </xdr:from>
    <xdr:to>
      <xdr:col>3</xdr:col>
      <xdr:colOff>495300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81100" y="17811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</xdr:row>
      <xdr:rowOff>0</xdr:rowOff>
    </xdr:from>
    <xdr:to>
      <xdr:col>3</xdr:col>
      <xdr:colOff>495300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81100" y="2590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2638425</xdr:colOff>
      <xdr:row>18</xdr:row>
      <xdr:rowOff>0</xdr:rowOff>
    </xdr:from>
    <xdr:to>
      <xdr:col>5</xdr:col>
      <xdr:colOff>9525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819525" y="2914650"/>
          <a:ext cx="18478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2914650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8</xdr:row>
      <xdr:rowOff>0</xdr:rowOff>
    </xdr:from>
    <xdr:to>
      <xdr:col>3</xdr:col>
      <xdr:colOff>495300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76350" y="14763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23</xdr:row>
      <xdr:rowOff>0</xdr:rowOff>
    </xdr:from>
    <xdr:to>
      <xdr:col>3</xdr:col>
      <xdr:colOff>495300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1276350" y="421005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2638425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3943350" y="5476875"/>
          <a:ext cx="25431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314325</xdr:colOff>
      <xdr:row>30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5476875"/>
          <a:ext cx="1247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\Pulpit\Bud&#380;et%202006r\Uchwa&#322;a%20bud&#380;etowa%202006r\Za&#322;&#261;cznik%20nr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0">
          <cell r="E50">
            <v>7000</v>
          </cell>
        </row>
        <row r="71">
          <cell r="E71">
            <v>500</v>
          </cell>
        </row>
        <row r="72">
          <cell r="E72">
            <v>80000</v>
          </cell>
        </row>
        <row r="78">
          <cell r="E78">
            <v>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C43" sqref="C43"/>
    </sheetView>
  </sheetViews>
  <sheetFormatPr defaultColWidth="9.140625" defaultRowHeight="12.75"/>
  <cols>
    <col min="1" max="1" width="64.140625" style="1" customWidth="1"/>
    <col min="2" max="2" width="26.421875" style="220" customWidth="1"/>
    <col min="3" max="16384" width="9.140625" style="1" customWidth="1"/>
  </cols>
  <sheetData>
    <row r="1" spans="1:2" ht="12.75" customHeight="1">
      <c r="A1" s="137" t="s">
        <v>0</v>
      </c>
      <c r="B1" s="138" t="s">
        <v>32</v>
      </c>
    </row>
    <row r="2" spans="1:2" ht="12.75">
      <c r="A2" s="137"/>
      <c r="B2" s="138"/>
    </row>
    <row r="3" spans="1:2" ht="12.75">
      <c r="A3" s="137"/>
      <c r="B3" s="138"/>
    </row>
    <row r="4" spans="1:2" ht="21.75" customHeight="1">
      <c r="A4" s="203" t="s">
        <v>1</v>
      </c>
      <c r="B4" s="204">
        <f>SUM(B5,B12,B16,B20,B21)</f>
        <v>6269585</v>
      </c>
    </row>
    <row r="5" spans="1:2" s="207" customFormat="1" ht="21.75" customHeight="1">
      <c r="A5" s="205" t="s">
        <v>2</v>
      </c>
      <c r="B5" s="206">
        <f>SUM(B6:B11)</f>
        <v>3511100</v>
      </c>
    </row>
    <row r="6" spans="1:2" s="210" customFormat="1" ht="12.75">
      <c r="A6" s="208" t="s">
        <v>3</v>
      </c>
      <c r="B6" s="209">
        <v>2700000</v>
      </c>
    </row>
    <row r="7" spans="1:2" ht="12.75">
      <c r="A7" s="208" t="s">
        <v>4</v>
      </c>
      <c r="B7" s="209">
        <v>523600</v>
      </c>
    </row>
    <row r="8" spans="1:2" ht="12.75">
      <c r="A8" s="208" t="s">
        <v>5</v>
      </c>
      <c r="B8" s="209">
        <v>117000</v>
      </c>
    </row>
    <row r="9" spans="1:2" ht="12.75">
      <c r="A9" s="208" t="s">
        <v>6</v>
      </c>
      <c r="B9" s="209">
        <f>SUM('[1]Sheet1'!$E$72)</f>
        <v>80000</v>
      </c>
    </row>
    <row r="10" spans="1:6" ht="12.75">
      <c r="A10" s="208" t="s">
        <v>7</v>
      </c>
      <c r="B10" s="209">
        <f>SUM('[1]Sheet1'!$E$71)</f>
        <v>500</v>
      </c>
      <c r="F10" s="1" t="s">
        <v>8</v>
      </c>
    </row>
    <row r="11" spans="1:2" ht="12.75">
      <c r="A11" s="208" t="s">
        <v>9</v>
      </c>
      <c r="B11" s="209">
        <f>SUM('[1]Sheet1'!$E$78)</f>
        <v>90000</v>
      </c>
    </row>
    <row r="12" spans="1:2" ht="21.75" customHeight="1">
      <c r="A12" s="205" t="s">
        <v>10</v>
      </c>
      <c r="B12" s="206">
        <f>SUM(B13:B15)</f>
        <v>219000</v>
      </c>
    </row>
    <row r="13" spans="1:2" s="210" customFormat="1" ht="12.75">
      <c r="A13" s="208" t="s">
        <v>11</v>
      </c>
      <c r="B13" s="209">
        <v>202000</v>
      </c>
    </row>
    <row r="14" spans="1:2" ht="12.75">
      <c r="A14" s="208" t="s">
        <v>12</v>
      </c>
      <c r="B14" s="209">
        <f>SUM('[1]Sheet1'!$E$50)</f>
        <v>7000</v>
      </c>
    </row>
    <row r="15" spans="1:2" ht="12.75">
      <c r="A15" s="208" t="s">
        <v>13</v>
      </c>
      <c r="B15" s="209">
        <v>10000</v>
      </c>
    </row>
    <row r="16" spans="1:2" ht="21.75" customHeight="1">
      <c r="A16" s="205" t="s">
        <v>14</v>
      </c>
      <c r="B16" s="206">
        <f>SUM(B17,B18,B19)</f>
        <v>1822000</v>
      </c>
    </row>
    <row r="17" spans="1:2" s="210" customFormat="1" ht="12.75">
      <c r="A17" s="208" t="s">
        <v>31</v>
      </c>
      <c r="B17" s="209">
        <v>850000</v>
      </c>
    </row>
    <row r="18" spans="1:2" ht="12.75">
      <c r="A18" s="208" t="s">
        <v>15</v>
      </c>
      <c r="B18" s="209">
        <v>907000</v>
      </c>
    </row>
    <row r="19" spans="1:2" ht="12.75">
      <c r="A19" s="208" t="s">
        <v>16</v>
      </c>
      <c r="B19" s="209">
        <v>65000</v>
      </c>
    </row>
    <row r="20" spans="1:2" ht="21.75" customHeight="1">
      <c r="A20" s="205" t="s">
        <v>17</v>
      </c>
      <c r="B20" s="211">
        <v>143000</v>
      </c>
    </row>
    <row r="21" spans="1:2" s="210" customFormat="1" ht="21.75" customHeight="1">
      <c r="A21" s="205" t="s">
        <v>18</v>
      </c>
      <c r="B21" s="212">
        <v>574485</v>
      </c>
    </row>
    <row r="22" spans="1:2" s="210" customFormat="1" ht="21.75" customHeight="1">
      <c r="A22" s="203" t="s">
        <v>19</v>
      </c>
      <c r="B22" s="213">
        <f>SUM(B23,B26)</f>
        <v>19417065</v>
      </c>
    </row>
    <row r="23" spans="1:2" ht="21.75" customHeight="1">
      <c r="A23" s="205" t="s">
        <v>20</v>
      </c>
      <c r="B23" s="209">
        <f>SUM(B25,B24)</f>
        <v>3050278</v>
      </c>
    </row>
    <row r="24" spans="1:2" s="210" customFormat="1" ht="25.5">
      <c r="A24" s="214" t="s">
        <v>21</v>
      </c>
      <c r="B24" s="209">
        <v>65000</v>
      </c>
    </row>
    <row r="25" spans="1:2" ht="12.75">
      <c r="A25" s="208" t="s">
        <v>22</v>
      </c>
      <c r="B25" s="215">
        <v>2985278</v>
      </c>
    </row>
    <row r="26" spans="1:2" ht="21.75" customHeight="1">
      <c r="A26" s="205" t="s">
        <v>23</v>
      </c>
      <c r="B26" s="211">
        <f>SUM(B27,B28,B35)</f>
        <v>16366787</v>
      </c>
    </row>
    <row r="27" spans="1:2" s="210" customFormat="1" ht="12.75">
      <c r="A27" s="208" t="s">
        <v>24</v>
      </c>
      <c r="B27" s="216">
        <v>9111808</v>
      </c>
    </row>
    <row r="28" spans="1:2" ht="12.75">
      <c r="A28" s="208" t="s">
        <v>25</v>
      </c>
      <c r="B28" s="209">
        <f>SUM(B29,B32)</f>
        <v>4468933</v>
      </c>
    </row>
    <row r="29" spans="1:2" ht="12.75">
      <c r="A29" s="217" t="s">
        <v>26</v>
      </c>
      <c r="B29" s="218">
        <v>4226163</v>
      </c>
    </row>
    <row r="30" spans="1:2" ht="12.75">
      <c r="A30" s="217" t="s">
        <v>27</v>
      </c>
      <c r="B30" s="218">
        <v>4226163</v>
      </c>
    </row>
    <row r="31" spans="1:2" ht="12.75">
      <c r="A31" s="217" t="s">
        <v>28</v>
      </c>
      <c r="B31" s="218">
        <v>0</v>
      </c>
    </row>
    <row r="32" spans="1:2" ht="12.75">
      <c r="A32" s="217" t="s">
        <v>29</v>
      </c>
      <c r="B32" s="218">
        <f>SUM(B33,B34)</f>
        <v>242770</v>
      </c>
    </row>
    <row r="33" spans="1:2" ht="12.75">
      <c r="A33" s="217" t="s">
        <v>27</v>
      </c>
      <c r="B33" s="218">
        <v>0</v>
      </c>
    </row>
    <row r="34" spans="1:2" ht="12.75">
      <c r="A34" s="217" t="s">
        <v>28</v>
      </c>
      <c r="B34" s="218">
        <v>242770</v>
      </c>
    </row>
    <row r="35" spans="1:2" ht="12.75">
      <c r="A35" s="208" t="s">
        <v>30</v>
      </c>
      <c r="B35" s="209">
        <f>SUM(B36,B39)</f>
        <v>2786046</v>
      </c>
    </row>
    <row r="36" spans="1:2" ht="12.75">
      <c r="A36" s="217" t="s">
        <v>26</v>
      </c>
      <c r="B36" s="218">
        <f>SUM(B37:B38)</f>
        <v>965267</v>
      </c>
    </row>
    <row r="37" spans="1:2" ht="12.75">
      <c r="A37" s="217" t="s">
        <v>27</v>
      </c>
      <c r="B37" s="218">
        <v>894760</v>
      </c>
    </row>
    <row r="38" spans="1:2" ht="12.75">
      <c r="A38" s="217" t="s">
        <v>28</v>
      </c>
      <c r="B38" s="218">
        <v>70507</v>
      </c>
    </row>
    <row r="39" spans="1:2" ht="12.75">
      <c r="A39" s="217" t="s">
        <v>29</v>
      </c>
      <c r="B39" s="218">
        <f>SUM(B40:B41)</f>
        <v>1820779</v>
      </c>
    </row>
    <row r="40" spans="1:2" ht="12.75">
      <c r="A40" s="217" t="s">
        <v>27</v>
      </c>
      <c r="B40" s="218">
        <v>0</v>
      </c>
    </row>
    <row r="41" spans="1:2" ht="12.75">
      <c r="A41" s="217" t="s">
        <v>28</v>
      </c>
      <c r="B41" s="218">
        <v>1820779</v>
      </c>
    </row>
    <row r="42" ht="9" customHeight="1" thickBot="1">
      <c r="A42" s="219"/>
    </row>
    <row r="43" spans="1:2" s="207" customFormat="1" ht="18" customHeight="1">
      <c r="A43" s="222" t="s">
        <v>264</v>
      </c>
      <c r="B43" s="221">
        <f>SUM(B22,B4)</f>
        <v>25686650</v>
      </c>
    </row>
  </sheetData>
  <mergeCells count="2">
    <mergeCell ref="A1:A3"/>
    <mergeCell ref="B1:B3"/>
  </mergeCells>
  <printOptions/>
  <pageMargins left="0.78" right="0.46" top="1.47" bottom="0.984251968503937" header="0.73" footer="0.5118110236220472"/>
  <pageSetup firstPageNumber="1" useFirstPageNumber="1" horizontalDpi="600" verticalDpi="600" orientation="portrait" paperSize="9" r:id="rId1"/>
  <headerFooter alignWithMargins="0">
    <oddHeader xml:space="preserve">&amp;L&amp;"Arial,Pogrubiony"BUDŻET GMINY PACZKÓW NA 2007R.&amp;R&amp;8Zał. nr 1
Prognozowane dochody wg
ważniejszych źródeł 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E1" sqref="E1"/>
    </sheetView>
  </sheetViews>
  <sheetFormatPr defaultColWidth="9.140625" defaultRowHeight="12.75"/>
  <cols>
    <col min="1" max="1" width="6.00390625" style="11" bestFit="1" customWidth="1"/>
    <col min="2" max="2" width="8.00390625" style="11" bestFit="1" customWidth="1"/>
    <col min="3" max="3" width="5.57421875" style="11" bestFit="1" customWidth="1"/>
    <col min="4" max="4" width="64.00390625" style="2" customWidth="1"/>
    <col min="5" max="5" width="13.57421875" style="2" bestFit="1" customWidth="1"/>
    <col min="6" max="16384" width="8.00390625" style="2" customWidth="1"/>
  </cols>
  <sheetData>
    <row r="1" spans="1:5" ht="15">
      <c r="A1" s="100" t="s">
        <v>33</v>
      </c>
      <c r="B1" s="100" t="s">
        <v>420</v>
      </c>
      <c r="C1" s="100" t="s">
        <v>419</v>
      </c>
      <c r="D1" s="100" t="s">
        <v>35</v>
      </c>
      <c r="E1" s="101" t="s">
        <v>374</v>
      </c>
    </row>
    <row r="2" spans="1:5" ht="15">
      <c r="A2" s="107">
        <v>851</v>
      </c>
      <c r="B2" s="108"/>
      <c r="C2" s="108"/>
      <c r="D2" s="103" t="s">
        <v>80</v>
      </c>
      <c r="E2" s="104">
        <v>4000</v>
      </c>
    </row>
    <row r="3" spans="1:5" ht="14.25">
      <c r="A3" s="108"/>
      <c r="B3" s="109">
        <v>85153</v>
      </c>
      <c r="C3" s="108"/>
      <c r="D3" s="94" t="s">
        <v>204</v>
      </c>
      <c r="E3" s="95">
        <v>4000</v>
      </c>
    </row>
    <row r="4" spans="1:5" ht="14.25">
      <c r="A4" s="108"/>
      <c r="B4" s="108"/>
      <c r="C4" s="110">
        <v>2820</v>
      </c>
      <c r="D4" s="94" t="s">
        <v>487</v>
      </c>
      <c r="E4" s="95">
        <v>4000</v>
      </c>
    </row>
    <row r="5" spans="1:5" ht="14.25">
      <c r="A5" s="108"/>
      <c r="B5" s="108"/>
      <c r="C5" s="108"/>
      <c r="D5" s="94" t="s">
        <v>488</v>
      </c>
      <c r="E5" s="102"/>
    </row>
    <row r="6" spans="1:5" ht="15">
      <c r="A6" s="107">
        <v>900</v>
      </c>
      <c r="B6" s="108"/>
      <c r="C6" s="108"/>
      <c r="D6" s="103" t="s">
        <v>99</v>
      </c>
      <c r="E6" s="105">
        <v>110140</v>
      </c>
    </row>
    <row r="7" spans="1:5" ht="14.25">
      <c r="A7" s="108"/>
      <c r="B7" s="109">
        <v>90001</v>
      </c>
      <c r="C7" s="108"/>
      <c r="D7" s="94" t="s">
        <v>215</v>
      </c>
      <c r="E7" s="96">
        <v>110140</v>
      </c>
    </row>
    <row r="8" spans="1:5" ht="14.25">
      <c r="A8" s="108"/>
      <c r="B8" s="108"/>
      <c r="C8" s="110">
        <v>2650</v>
      </c>
      <c r="D8" s="94" t="s">
        <v>216</v>
      </c>
      <c r="E8" s="97">
        <v>10140</v>
      </c>
    </row>
    <row r="9" spans="1:5" ht="14.25">
      <c r="A9" s="108"/>
      <c r="B9" s="108"/>
      <c r="C9" s="108"/>
      <c r="D9" s="94" t="s">
        <v>287</v>
      </c>
      <c r="E9" s="102"/>
    </row>
    <row r="10" spans="1:5" ht="14.25">
      <c r="A10" s="108"/>
      <c r="B10" s="108"/>
      <c r="C10" s="108"/>
      <c r="D10" s="94" t="s">
        <v>494</v>
      </c>
      <c r="E10" s="97">
        <v>10140</v>
      </c>
    </row>
    <row r="11" spans="1:5" ht="14.25">
      <c r="A11" s="108"/>
      <c r="B11" s="108"/>
      <c r="C11" s="110">
        <v>6210</v>
      </c>
      <c r="D11" s="94" t="s">
        <v>496</v>
      </c>
      <c r="E11" s="96">
        <v>100000</v>
      </c>
    </row>
    <row r="12" spans="1:5" ht="14.25">
      <c r="A12" s="108"/>
      <c r="B12" s="108"/>
      <c r="C12" s="108"/>
      <c r="D12" s="94" t="s">
        <v>497</v>
      </c>
      <c r="E12" s="102"/>
    </row>
    <row r="13" spans="1:5" ht="14.25">
      <c r="A13" s="108"/>
      <c r="B13" s="108"/>
      <c r="C13" s="108"/>
      <c r="D13" s="94" t="s">
        <v>287</v>
      </c>
      <c r="E13" s="102"/>
    </row>
    <row r="14" spans="1:5" ht="14.25">
      <c r="A14" s="108"/>
      <c r="B14" s="108"/>
      <c r="C14" s="108"/>
      <c r="D14" s="94" t="s">
        <v>303</v>
      </c>
      <c r="E14" s="96">
        <v>100000</v>
      </c>
    </row>
    <row r="15" spans="1:5" ht="15">
      <c r="A15" s="107">
        <v>921</v>
      </c>
      <c r="B15" s="108"/>
      <c r="C15" s="108"/>
      <c r="D15" s="103" t="s">
        <v>228</v>
      </c>
      <c r="E15" s="106">
        <v>15000</v>
      </c>
    </row>
    <row r="16" spans="1:5" ht="14.25">
      <c r="A16" s="108"/>
      <c r="B16" s="109">
        <v>92195</v>
      </c>
      <c r="C16" s="108"/>
      <c r="D16" s="94" t="s">
        <v>39</v>
      </c>
      <c r="E16" s="97">
        <v>15000</v>
      </c>
    </row>
    <row r="17" spans="1:5" ht="14.25">
      <c r="A17" s="108"/>
      <c r="B17" s="108"/>
      <c r="C17" s="110">
        <v>2820</v>
      </c>
      <c r="D17" s="94" t="s">
        <v>487</v>
      </c>
      <c r="E17" s="97">
        <v>15000</v>
      </c>
    </row>
    <row r="18" spans="1:5" ht="14.25">
      <c r="A18" s="108"/>
      <c r="B18" s="108"/>
      <c r="C18" s="108"/>
      <c r="D18" s="94" t="s">
        <v>488</v>
      </c>
      <c r="E18" s="102"/>
    </row>
    <row r="19" spans="1:5" ht="14.25">
      <c r="A19" s="108"/>
      <c r="B19" s="108"/>
      <c r="C19" s="108"/>
      <c r="D19" s="94" t="s">
        <v>287</v>
      </c>
      <c r="E19" s="102"/>
    </row>
    <row r="20" spans="1:5" ht="14.25">
      <c r="A20" s="108"/>
      <c r="B20" s="108"/>
      <c r="C20" s="108"/>
      <c r="D20" s="94" t="s">
        <v>523</v>
      </c>
      <c r="E20" s="97">
        <v>15000</v>
      </c>
    </row>
    <row r="21" spans="1:5" ht="15">
      <c r="A21" s="107">
        <v>926</v>
      </c>
      <c r="B21" s="108"/>
      <c r="C21" s="108"/>
      <c r="D21" s="103" t="s">
        <v>240</v>
      </c>
      <c r="E21" s="105">
        <v>334190</v>
      </c>
    </row>
    <row r="22" spans="1:5" ht="14.25">
      <c r="A22" s="108"/>
      <c r="B22" s="109">
        <v>92601</v>
      </c>
      <c r="C22" s="108"/>
      <c r="D22" s="94" t="s">
        <v>242</v>
      </c>
      <c r="E22" s="97">
        <v>78690</v>
      </c>
    </row>
    <row r="23" spans="1:5" ht="14.25">
      <c r="A23" s="108"/>
      <c r="B23" s="108"/>
      <c r="C23" s="110">
        <v>2650</v>
      </c>
      <c r="D23" s="94" t="s">
        <v>216</v>
      </c>
      <c r="E23" s="97">
        <v>78690</v>
      </c>
    </row>
    <row r="24" spans="1:5" ht="14.25">
      <c r="A24" s="108"/>
      <c r="B24" s="108"/>
      <c r="C24" s="108"/>
      <c r="D24" s="94" t="s">
        <v>287</v>
      </c>
      <c r="E24" s="102"/>
    </row>
    <row r="25" spans="1:5" ht="14.25">
      <c r="A25" s="108"/>
      <c r="B25" s="108"/>
      <c r="C25" s="108"/>
      <c r="D25" s="94" t="s">
        <v>525</v>
      </c>
      <c r="E25" s="97">
        <v>78690</v>
      </c>
    </row>
    <row r="26" spans="1:5" ht="14.25">
      <c r="A26" s="108"/>
      <c r="B26" s="109">
        <v>92605</v>
      </c>
      <c r="C26" s="108"/>
      <c r="D26" s="94" t="s">
        <v>244</v>
      </c>
      <c r="E26" s="96">
        <v>255500</v>
      </c>
    </row>
    <row r="27" spans="1:5" ht="14.25">
      <c r="A27" s="108"/>
      <c r="B27" s="108"/>
      <c r="C27" s="110">
        <v>2820</v>
      </c>
      <c r="D27" s="94" t="s">
        <v>487</v>
      </c>
      <c r="E27" s="96">
        <v>255500</v>
      </c>
    </row>
    <row r="28" spans="1:5" ht="14.25">
      <c r="A28" s="108"/>
      <c r="B28" s="108"/>
      <c r="C28" s="108"/>
      <c r="D28" s="94" t="s">
        <v>488</v>
      </c>
      <c r="E28" s="102"/>
    </row>
    <row r="29" spans="1:5" ht="14.25">
      <c r="A29" s="108"/>
      <c r="B29" s="108"/>
      <c r="C29" s="108"/>
      <c r="D29" s="94" t="s">
        <v>287</v>
      </c>
      <c r="E29" s="102"/>
    </row>
    <row r="30" spans="1:5" ht="14.25">
      <c r="A30" s="108"/>
      <c r="B30" s="108"/>
      <c r="C30" s="108"/>
      <c r="D30" s="94" t="s">
        <v>526</v>
      </c>
      <c r="E30" s="96">
        <v>255500</v>
      </c>
    </row>
    <row r="31" spans="1:5" ht="15">
      <c r="A31" s="111"/>
      <c r="B31" s="111"/>
      <c r="C31" s="111"/>
      <c r="D31" s="98" t="s">
        <v>264</v>
      </c>
      <c r="E31" s="99">
        <v>463330</v>
      </c>
    </row>
  </sheetData>
  <printOptions/>
  <pageMargins left="0.46" right="0.28" top="1" bottom="1" header="0.5" footer="0.5"/>
  <pageSetup firstPageNumber="23" useFirstPageNumber="1" horizontalDpi="600" verticalDpi="600" orientation="portrait" paperSize="9" r:id="rId2"/>
  <headerFooter alignWithMargins="0">
    <oddHeader>&amp;L&amp;"Arial,Pogrubiony"BUDŻET GMINY PACZKÓW NA 2007R.&amp;R&amp;8Zał. nr 10
Plan dotacji celowych i 
przedmiotowych</oddHead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D38" sqref="D38"/>
    </sheetView>
  </sheetViews>
  <sheetFormatPr defaultColWidth="9.140625" defaultRowHeight="12.75"/>
  <cols>
    <col min="1" max="1" width="7.7109375" style="2" customWidth="1"/>
    <col min="2" max="3" width="8.8515625" style="2" bestFit="1" customWidth="1"/>
    <col min="4" max="4" width="54.57421875" style="2" customWidth="1"/>
    <col min="5" max="5" width="11.7109375" style="2" customWidth="1"/>
    <col min="6" max="16384" width="8.00390625" style="2" customWidth="1"/>
  </cols>
  <sheetData>
    <row r="1" ht="15.75">
      <c r="A1" s="4" t="s">
        <v>245</v>
      </c>
    </row>
    <row r="3" spans="1:5" ht="12.75">
      <c r="A3" s="112" t="s">
        <v>33</v>
      </c>
      <c r="B3" s="112" t="s">
        <v>34</v>
      </c>
      <c r="C3" s="112" t="s">
        <v>102</v>
      </c>
      <c r="D3" s="112" t="s">
        <v>35</v>
      </c>
      <c r="E3" s="112" t="s">
        <v>32</v>
      </c>
    </row>
    <row r="4" spans="1:5" ht="12.75">
      <c r="A4" s="49" t="s">
        <v>79</v>
      </c>
      <c r="B4" s="49"/>
      <c r="C4" s="49"/>
      <c r="D4" s="50" t="s">
        <v>80</v>
      </c>
      <c r="E4" s="51" t="s">
        <v>83</v>
      </c>
    </row>
    <row r="5" spans="1:5" ht="12.75">
      <c r="A5" s="52"/>
      <c r="B5" s="53" t="s">
        <v>81</v>
      </c>
      <c r="C5" s="53"/>
      <c r="D5" s="54" t="s">
        <v>82</v>
      </c>
      <c r="E5" s="55" t="s">
        <v>83</v>
      </c>
    </row>
    <row r="6" spans="1:5" ht="12.75">
      <c r="A6" s="52"/>
      <c r="B6" s="52"/>
      <c r="C6" s="53" t="s">
        <v>123</v>
      </c>
      <c r="D6" s="54" t="s">
        <v>124</v>
      </c>
      <c r="E6" s="55" t="s">
        <v>83</v>
      </c>
    </row>
    <row r="7" spans="1:5" ht="15">
      <c r="A7" s="142"/>
      <c r="B7" s="143"/>
      <c r="C7" s="143"/>
      <c r="D7" s="144"/>
      <c r="E7" s="144"/>
    </row>
    <row r="8" spans="1:5" ht="15.75">
      <c r="A8" s="145" t="s">
        <v>246</v>
      </c>
      <c r="B8" s="145"/>
      <c r="E8" s="114"/>
    </row>
    <row r="10" spans="1:5" ht="12.75">
      <c r="A10" s="13" t="s">
        <v>33</v>
      </c>
      <c r="B10" s="13" t="s">
        <v>34</v>
      </c>
      <c r="C10" s="13" t="s">
        <v>102</v>
      </c>
      <c r="D10" s="13" t="s">
        <v>35</v>
      </c>
      <c r="E10" s="112" t="s">
        <v>32</v>
      </c>
    </row>
    <row r="11" spans="1:5" ht="12.75">
      <c r="A11" s="38">
        <v>851</v>
      </c>
      <c r="B11" s="8"/>
      <c r="C11" s="8"/>
      <c r="D11" s="16" t="s">
        <v>80</v>
      </c>
      <c r="E11" s="30">
        <v>146300</v>
      </c>
    </row>
    <row r="12" spans="1:5" ht="12.75">
      <c r="A12" s="146"/>
      <c r="B12" s="39">
        <v>85153</v>
      </c>
      <c r="C12" s="8"/>
      <c r="D12" s="19" t="s">
        <v>204</v>
      </c>
      <c r="E12" s="26">
        <v>12800</v>
      </c>
    </row>
    <row r="13" spans="1:5" ht="12.75">
      <c r="A13" s="147"/>
      <c r="B13" s="146"/>
      <c r="C13" s="40">
        <v>2820</v>
      </c>
      <c r="D13" s="19" t="s">
        <v>487</v>
      </c>
      <c r="E13" s="28">
        <v>4000</v>
      </c>
    </row>
    <row r="14" spans="1:5" ht="12.75">
      <c r="A14" s="147"/>
      <c r="B14" s="147"/>
      <c r="C14" s="8"/>
      <c r="D14" s="19" t="s">
        <v>488</v>
      </c>
      <c r="E14" s="8"/>
    </row>
    <row r="15" spans="1:5" ht="12.75">
      <c r="A15" s="147"/>
      <c r="B15" s="147"/>
      <c r="C15" s="40">
        <v>4110</v>
      </c>
      <c r="D15" s="19" t="s">
        <v>164</v>
      </c>
      <c r="E15" s="20">
        <v>260</v>
      </c>
    </row>
    <row r="16" spans="1:5" ht="12.75">
      <c r="A16" s="147"/>
      <c r="B16" s="147"/>
      <c r="C16" s="40">
        <v>4120</v>
      </c>
      <c r="D16" s="19" t="s">
        <v>165</v>
      </c>
      <c r="E16" s="45">
        <v>40</v>
      </c>
    </row>
    <row r="17" spans="1:5" ht="12.75">
      <c r="A17" s="147"/>
      <c r="B17" s="147"/>
      <c r="C17" s="40">
        <v>4170</v>
      </c>
      <c r="D17" s="19" t="s">
        <v>172</v>
      </c>
      <c r="E17" s="28">
        <v>4000</v>
      </c>
    </row>
    <row r="18" spans="1:5" ht="12.75">
      <c r="A18" s="147"/>
      <c r="B18" s="147"/>
      <c r="C18" s="40">
        <v>4210</v>
      </c>
      <c r="D18" s="19" t="s">
        <v>136</v>
      </c>
      <c r="E18" s="28">
        <v>1000</v>
      </c>
    </row>
    <row r="19" spans="1:5" ht="12.75">
      <c r="A19" s="147"/>
      <c r="B19" s="148"/>
      <c r="C19" s="40">
        <v>4300</v>
      </c>
      <c r="D19" s="19" t="s">
        <v>132</v>
      </c>
      <c r="E19" s="28">
        <v>3500</v>
      </c>
    </row>
    <row r="20" spans="1:5" ht="12.75">
      <c r="A20" s="147"/>
      <c r="B20" s="39">
        <v>85154</v>
      </c>
      <c r="C20" s="8"/>
      <c r="D20" s="19" t="s">
        <v>82</v>
      </c>
      <c r="E20" s="29">
        <v>133500</v>
      </c>
    </row>
    <row r="21" spans="1:5" ht="12.75">
      <c r="A21" s="147"/>
      <c r="B21" s="146"/>
      <c r="C21" s="40">
        <v>4110</v>
      </c>
      <c r="D21" s="19" t="s">
        <v>164</v>
      </c>
      <c r="E21" s="20">
        <v>800</v>
      </c>
    </row>
    <row r="22" spans="1:5" ht="12.75">
      <c r="A22" s="147"/>
      <c r="B22" s="147"/>
      <c r="C22" s="40">
        <v>4120</v>
      </c>
      <c r="D22" s="19" t="s">
        <v>165</v>
      </c>
      <c r="E22" s="20">
        <v>100</v>
      </c>
    </row>
    <row r="23" spans="1:5" ht="12.75">
      <c r="A23" s="147"/>
      <c r="B23" s="147"/>
      <c r="C23" s="40">
        <v>4170</v>
      </c>
      <c r="D23" s="19" t="s">
        <v>172</v>
      </c>
      <c r="E23" s="26">
        <v>75670</v>
      </c>
    </row>
    <row r="24" spans="1:5" ht="12.75">
      <c r="A24" s="147"/>
      <c r="B24" s="147"/>
      <c r="C24" s="40">
        <v>4210</v>
      </c>
      <c r="D24" s="19" t="s">
        <v>136</v>
      </c>
      <c r="E24" s="26">
        <v>16300</v>
      </c>
    </row>
    <row r="25" spans="1:5" ht="12.75">
      <c r="A25" s="147"/>
      <c r="B25" s="147"/>
      <c r="C25" s="40">
        <v>4260</v>
      </c>
      <c r="D25" s="19" t="s">
        <v>149</v>
      </c>
      <c r="E25" s="20">
        <v>800</v>
      </c>
    </row>
    <row r="26" spans="1:5" ht="12.75">
      <c r="A26" s="147"/>
      <c r="B26" s="147"/>
      <c r="C26" s="40">
        <v>4270</v>
      </c>
      <c r="D26" s="19" t="s">
        <v>143</v>
      </c>
      <c r="E26" s="20">
        <v>500</v>
      </c>
    </row>
    <row r="27" spans="1:5" ht="12.75">
      <c r="A27" s="147"/>
      <c r="B27" s="147"/>
      <c r="C27" s="40">
        <v>4300</v>
      </c>
      <c r="D27" s="19" t="s">
        <v>132</v>
      </c>
      <c r="E27" s="26">
        <v>33330</v>
      </c>
    </row>
    <row r="28" spans="1:5" ht="12.75">
      <c r="A28" s="147"/>
      <c r="B28" s="147"/>
      <c r="C28" s="40">
        <v>4370</v>
      </c>
      <c r="D28" s="19" t="s">
        <v>435</v>
      </c>
      <c r="E28" s="28">
        <v>1500</v>
      </c>
    </row>
    <row r="29" spans="1:5" ht="12.75">
      <c r="A29" s="147"/>
      <c r="B29" s="147"/>
      <c r="C29" s="40">
        <v>4410</v>
      </c>
      <c r="D29" s="19" t="s">
        <v>150</v>
      </c>
      <c r="E29" s="20">
        <v>500</v>
      </c>
    </row>
    <row r="30" spans="1:5" ht="12.75">
      <c r="A30" s="148"/>
      <c r="B30" s="148"/>
      <c r="C30" s="40">
        <v>6050</v>
      </c>
      <c r="D30" s="19" t="s">
        <v>142</v>
      </c>
      <c r="E30" s="28">
        <v>4000</v>
      </c>
    </row>
    <row r="31" spans="1:5" ht="12.75">
      <c r="A31" s="41"/>
      <c r="B31" s="41"/>
      <c r="C31" s="41"/>
      <c r="D31" s="31"/>
      <c r="E31" s="113"/>
    </row>
  </sheetData>
  <mergeCells count="6">
    <mergeCell ref="A7:C7"/>
    <mergeCell ref="D7:E7"/>
    <mergeCell ref="A8:B8"/>
    <mergeCell ref="A12:A30"/>
    <mergeCell ref="B13:B19"/>
    <mergeCell ref="B21:B30"/>
  </mergeCells>
  <printOptions/>
  <pageMargins left="0.64" right="0.38" top="1.39" bottom="1" header="0.5" footer="0.5"/>
  <pageSetup firstPageNumber="24" useFirstPageNumber="1" horizontalDpi="600" verticalDpi="600" orientation="portrait" paperSize="9" r:id="rId2"/>
  <headerFooter alignWithMargins="0">
    <oddHeader>&amp;L&amp;"Arial,Pogrubiony"BUDŻET GMINY PACZKÓW NA 2007R.&amp;R&amp;8Zał. nr 11
Prognozowane dochody z zezwoleń i 
planowane wydatki na 
przeciwdziałanie alkoholizmowi i
zwalczanie narkomanii</oddHead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L3" sqref="L3:L8"/>
    </sheetView>
  </sheetViews>
  <sheetFormatPr defaultColWidth="9.140625" defaultRowHeight="12.75"/>
  <cols>
    <col min="1" max="1" width="5.140625" style="115" bestFit="1" customWidth="1"/>
    <col min="2" max="2" width="15.421875" style="115" bestFit="1" customWidth="1"/>
    <col min="3" max="3" width="13.140625" style="115" customWidth="1"/>
    <col min="4" max="4" width="11.8515625" style="115" bestFit="1" customWidth="1"/>
    <col min="5" max="5" width="10.57421875" style="115" customWidth="1"/>
    <col min="6" max="7" width="12.140625" style="115" customWidth="1"/>
    <col min="8" max="8" width="15.140625" style="115" customWidth="1"/>
    <col min="9" max="9" width="10.421875" style="115" customWidth="1"/>
    <col min="10" max="10" width="9.28125" style="115" bestFit="1" customWidth="1"/>
    <col min="11" max="11" width="12.140625" style="115" customWidth="1"/>
    <col min="12" max="12" width="13.00390625" style="115" customWidth="1"/>
    <col min="13" max="16384" width="9.140625" style="115" customWidth="1"/>
  </cols>
  <sheetData>
    <row r="1" spans="1:5" ht="12.75">
      <c r="A1" s="150" t="s">
        <v>247</v>
      </c>
      <c r="B1" s="150"/>
      <c r="C1" s="150"/>
      <c r="D1" s="150"/>
      <c r="E1" s="150"/>
    </row>
    <row r="3" spans="1:13" s="119" customFormat="1" ht="11.25">
      <c r="A3" s="151" t="s">
        <v>33</v>
      </c>
      <c r="B3" s="151" t="s">
        <v>0</v>
      </c>
      <c r="C3" s="151" t="s">
        <v>248</v>
      </c>
      <c r="D3" s="117" t="s">
        <v>249</v>
      </c>
      <c r="E3" s="152"/>
      <c r="F3" s="152"/>
      <c r="G3" s="151" t="s">
        <v>250</v>
      </c>
      <c r="H3" s="153"/>
      <c r="I3" s="153"/>
      <c r="J3" s="153"/>
      <c r="K3" s="151" t="s">
        <v>251</v>
      </c>
      <c r="L3" s="151" t="s">
        <v>252</v>
      </c>
      <c r="M3" s="162"/>
    </row>
    <row r="4" spans="1:13" s="119" customFormat="1" ht="11.25">
      <c r="A4" s="151"/>
      <c r="B4" s="151"/>
      <c r="C4" s="151"/>
      <c r="D4" s="120" t="s">
        <v>253</v>
      </c>
      <c r="E4" s="153"/>
      <c r="F4" s="153"/>
      <c r="G4" s="151"/>
      <c r="H4" s="157"/>
      <c r="I4" s="157"/>
      <c r="J4" s="157"/>
      <c r="K4" s="151"/>
      <c r="L4" s="151"/>
      <c r="M4" s="162"/>
    </row>
    <row r="5" spans="1:13" s="119" customFormat="1" ht="12.75" customHeight="1">
      <c r="A5" s="151"/>
      <c r="B5" s="151"/>
      <c r="C5" s="151"/>
      <c r="D5" s="121"/>
      <c r="E5" s="154" t="s">
        <v>254</v>
      </c>
      <c r="F5" s="154"/>
      <c r="G5" s="151"/>
      <c r="H5" s="154" t="s">
        <v>255</v>
      </c>
      <c r="I5" s="154"/>
      <c r="J5" s="154"/>
      <c r="K5" s="151"/>
      <c r="L5" s="151"/>
      <c r="M5" s="162"/>
    </row>
    <row r="6" spans="1:13" s="119" customFormat="1" ht="12" customHeight="1">
      <c r="A6" s="151"/>
      <c r="B6" s="151"/>
      <c r="C6" s="151"/>
      <c r="D6" s="122"/>
      <c r="G6" s="151"/>
      <c r="H6" s="158"/>
      <c r="I6" s="158"/>
      <c r="J6" s="158"/>
      <c r="K6" s="151"/>
      <c r="L6" s="151"/>
      <c r="M6" s="162"/>
    </row>
    <row r="7" spans="1:13" s="119" customFormat="1" ht="33.75" customHeight="1">
      <c r="A7" s="151"/>
      <c r="B7" s="151"/>
      <c r="C7" s="151"/>
      <c r="D7" s="122"/>
      <c r="E7" s="155" t="s">
        <v>256</v>
      </c>
      <c r="F7" s="156"/>
      <c r="G7" s="151"/>
      <c r="H7" s="151" t="s">
        <v>257</v>
      </c>
      <c r="I7" s="151" t="s">
        <v>258</v>
      </c>
      <c r="J7" s="151" t="s">
        <v>259</v>
      </c>
      <c r="K7" s="151"/>
      <c r="L7" s="151"/>
      <c r="M7" s="123"/>
    </row>
    <row r="8" spans="1:13" s="119" customFormat="1" ht="11.25">
      <c r="A8" s="151"/>
      <c r="B8" s="151"/>
      <c r="C8" s="151"/>
      <c r="D8" s="125"/>
      <c r="E8" s="116" t="s">
        <v>260</v>
      </c>
      <c r="F8" s="116" t="s">
        <v>261</v>
      </c>
      <c r="G8" s="151"/>
      <c r="H8" s="151"/>
      <c r="I8" s="151"/>
      <c r="J8" s="151"/>
      <c r="K8" s="151"/>
      <c r="L8" s="151"/>
      <c r="M8" s="118"/>
    </row>
    <row r="9" spans="1:13" ht="12.75">
      <c r="A9" s="151">
        <v>400</v>
      </c>
      <c r="B9" s="151" t="s">
        <v>262</v>
      </c>
      <c r="C9" s="159">
        <v>0</v>
      </c>
      <c r="D9" s="159">
        <v>1208204</v>
      </c>
      <c r="E9" s="159">
        <v>0</v>
      </c>
      <c r="F9" s="159">
        <v>0</v>
      </c>
      <c r="G9" s="159">
        <v>1208204</v>
      </c>
      <c r="H9" s="159">
        <v>672372</v>
      </c>
      <c r="I9" s="159">
        <v>0</v>
      </c>
      <c r="J9" s="159">
        <v>0</v>
      </c>
      <c r="K9" s="159">
        <v>0</v>
      </c>
      <c r="L9" s="159">
        <v>1208204</v>
      </c>
      <c r="M9" s="161"/>
    </row>
    <row r="10" spans="1:13" ht="12.75">
      <c r="A10" s="151"/>
      <c r="B10" s="151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1"/>
    </row>
    <row r="11" spans="1:13" ht="12.75">
      <c r="A11" s="151">
        <v>900</v>
      </c>
      <c r="B11" s="151" t="s">
        <v>263</v>
      </c>
      <c r="C11" s="159">
        <v>-66387</v>
      </c>
      <c r="D11" s="159">
        <f>1081506+100000</f>
        <v>1181506</v>
      </c>
      <c r="E11" s="159">
        <v>10140</v>
      </c>
      <c r="F11" s="159">
        <v>100000</v>
      </c>
      <c r="G11" s="159">
        <f>1081506+100000</f>
        <v>1181506</v>
      </c>
      <c r="H11" s="159">
        <v>477812</v>
      </c>
      <c r="I11" s="159">
        <v>100000</v>
      </c>
      <c r="J11" s="159">
        <v>0</v>
      </c>
      <c r="K11" s="159">
        <v>-66387</v>
      </c>
      <c r="L11" s="159">
        <v>1081506</v>
      </c>
      <c r="M11" s="161"/>
    </row>
    <row r="12" spans="1:13" ht="12.75">
      <c r="A12" s="151"/>
      <c r="B12" s="151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61"/>
    </row>
    <row r="13" spans="1:13" ht="12.75">
      <c r="A13" s="160" t="s">
        <v>264</v>
      </c>
      <c r="B13" s="160"/>
      <c r="C13" s="149">
        <f aca="true" t="shared" si="0" ref="C13:L13">SUM(C9:C12)</f>
        <v>-66387</v>
      </c>
      <c r="D13" s="149">
        <f t="shared" si="0"/>
        <v>2389710</v>
      </c>
      <c r="E13" s="149">
        <f t="shared" si="0"/>
        <v>10140</v>
      </c>
      <c r="F13" s="149">
        <f t="shared" si="0"/>
        <v>100000</v>
      </c>
      <c r="G13" s="149">
        <f t="shared" si="0"/>
        <v>2389710</v>
      </c>
      <c r="H13" s="149">
        <f t="shared" si="0"/>
        <v>1150184</v>
      </c>
      <c r="I13" s="149">
        <f t="shared" si="0"/>
        <v>100000</v>
      </c>
      <c r="J13" s="149">
        <f t="shared" si="0"/>
        <v>0</v>
      </c>
      <c r="K13" s="149">
        <f t="shared" si="0"/>
        <v>-66387</v>
      </c>
      <c r="L13" s="149">
        <f t="shared" si="0"/>
        <v>2289710</v>
      </c>
      <c r="M13" s="161"/>
    </row>
    <row r="14" spans="1:13" ht="12.75">
      <c r="A14" s="160"/>
      <c r="B14" s="160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1"/>
    </row>
    <row r="17" spans="1:5" ht="12.75">
      <c r="A17" s="150" t="s">
        <v>265</v>
      </c>
      <c r="B17" s="150"/>
      <c r="C17" s="150"/>
      <c r="D17" s="150"/>
      <c r="E17" s="150"/>
    </row>
    <row r="19" spans="1:12" ht="12.75">
      <c r="A19" s="151" t="s">
        <v>33</v>
      </c>
      <c r="B19" s="151" t="s">
        <v>0</v>
      </c>
      <c r="C19" s="151" t="s">
        <v>248</v>
      </c>
      <c r="D19" s="117" t="s">
        <v>249</v>
      </c>
      <c r="E19" s="152"/>
      <c r="F19" s="152"/>
      <c r="G19" s="151" t="s">
        <v>250</v>
      </c>
      <c r="H19" s="153"/>
      <c r="I19" s="153"/>
      <c r="J19" s="153"/>
      <c r="K19" s="151" t="s">
        <v>251</v>
      </c>
      <c r="L19" s="151" t="s">
        <v>252</v>
      </c>
    </row>
    <row r="20" spans="1:12" ht="12.75">
      <c r="A20" s="151"/>
      <c r="B20" s="151"/>
      <c r="C20" s="151"/>
      <c r="D20" s="120" t="s">
        <v>253</v>
      </c>
      <c r="E20" s="153"/>
      <c r="F20" s="153"/>
      <c r="G20" s="151"/>
      <c r="H20" s="157"/>
      <c r="I20" s="157"/>
      <c r="J20" s="157"/>
      <c r="K20" s="151"/>
      <c r="L20" s="151"/>
    </row>
    <row r="21" spans="1:12" ht="12.75">
      <c r="A21" s="151"/>
      <c r="B21" s="151"/>
      <c r="C21" s="151"/>
      <c r="D21" s="121"/>
      <c r="E21" s="154" t="s">
        <v>254</v>
      </c>
      <c r="F21" s="154"/>
      <c r="G21" s="151"/>
      <c r="H21" s="154" t="s">
        <v>255</v>
      </c>
      <c r="I21" s="154"/>
      <c r="J21" s="154"/>
      <c r="K21" s="151"/>
      <c r="L21" s="151"/>
    </row>
    <row r="22" spans="1:12" ht="12.75">
      <c r="A22" s="151"/>
      <c r="B22" s="151"/>
      <c r="C22" s="151"/>
      <c r="D22" s="122"/>
      <c r="E22" s="119"/>
      <c r="F22" s="119"/>
      <c r="G22" s="151"/>
      <c r="H22" s="158"/>
      <c r="I22" s="158"/>
      <c r="J22" s="158"/>
      <c r="K22" s="151"/>
      <c r="L22" s="151"/>
    </row>
    <row r="23" spans="1:12" ht="12.75">
      <c r="A23" s="151"/>
      <c r="B23" s="151"/>
      <c r="C23" s="151"/>
      <c r="D23" s="122"/>
      <c r="E23" s="155" t="s">
        <v>256</v>
      </c>
      <c r="F23" s="156"/>
      <c r="G23" s="151"/>
      <c r="H23" s="151" t="s">
        <v>257</v>
      </c>
      <c r="I23" s="151" t="s">
        <v>258</v>
      </c>
      <c r="J23" s="151" t="s">
        <v>259</v>
      </c>
      <c r="K23" s="151"/>
      <c r="L23" s="151"/>
    </row>
    <row r="24" spans="1:12" ht="12.75">
      <c r="A24" s="151"/>
      <c r="B24" s="151"/>
      <c r="C24" s="151"/>
      <c r="D24" s="125"/>
      <c r="E24" s="116" t="s">
        <v>260</v>
      </c>
      <c r="F24" s="116" t="s">
        <v>261</v>
      </c>
      <c r="G24" s="151"/>
      <c r="H24" s="151"/>
      <c r="I24" s="151"/>
      <c r="J24" s="151"/>
      <c r="K24" s="151"/>
      <c r="L24" s="151"/>
    </row>
    <row r="25" spans="1:12" ht="12.75">
      <c r="A25" s="151">
        <v>926</v>
      </c>
      <c r="B25" s="151" t="s">
        <v>266</v>
      </c>
      <c r="C25" s="159">
        <v>0</v>
      </c>
      <c r="D25" s="159">
        <v>238650</v>
      </c>
      <c r="E25" s="159">
        <v>78690</v>
      </c>
      <c r="F25" s="159">
        <v>0</v>
      </c>
      <c r="G25" s="159">
        <v>238650</v>
      </c>
      <c r="H25" s="159">
        <v>112995</v>
      </c>
      <c r="I25" s="159">
        <v>0</v>
      </c>
      <c r="J25" s="159">
        <v>0</v>
      </c>
      <c r="K25" s="159">
        <v>0</v>
      </c>
      <c r="L25" s="159">
        <v>238650</v>
      </c>
    </row>
    <row r="26" spans="1:12" ht="12.75">
      <c r="A26" s="151"/>
      <c r="B26" s="151"/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2" ht="12.75">
      <c r="A27" s="151"/>
      <c r="B27" s="151"/>
      <c r="C27" s="159"/>
      <c r="D27" s="159"/>
      <c r="E27" s="159"/>
      <c r="F27" s="159"/>
      <c r="G27" s="159"/>
      <c r="H27" s="159"/>
      <c r="I27" s="159"/>
      <c r="J27" s="159"/>
      <c r="K27" s="159"/>
      <c r="L27" s="159"/>
    </row>
    <row r="28" spans="1:12" ht="12.75">
      <c r="A28" s="151"/>
      <c r="B28" s="151"/>
      <c r="C28" s="159"/>
      <c r="D28" s="159"/>
      <c r="E28" s="159"/>
      <c r="F28" s="159"/>
      <c r="G28" s="159"/>
      <c r="H28" s="159"/>
      <c r="I28" s="159"/>
      <c r="J28" s="159"/>
      <c r="K28" s="159"/>
      <c r="L28" s="159"/>
    </row>
    <row r="29" spans="1:12" ht="12.75">
      <c r="A29" s="160" t="s">
        <v>264</v>
      </c>
      <c r="B29" s="160"/>
      <c r="C29" s="149">
        <f aca="true" t="shared" si="1" ref="C29:L29">SUM(C25:C28)</f>
        <v>0</v>
      </c>
      <c r="D29" s="149">
        <f t="shared" si="1"/>
        <v>238650</v>
      </c>
      <c r="E29" s="149">
        <f t="shared" si="1"/>
        <v>78690</v>
      </c>
      <c r="F29" s="149">
        <f t="shared" si="1"/>
        <v>0</v>
      </c>
      <c r="G29" s="149">
        <f t="shared" si="1"/>
        <v>238650</v>
      </c>
      <c r="H29" s="149">
        <f t="shared" si="1"/>
        <v>112995</v>
      </c>
      <c r="I29" s="149">
        <f t="shared" si="1"/>
        <v>0</v>
      </c>
      <c r="J29" s="149">
        <f t="shared" si="1"/>
        <v>0</v>
      </c>
      <c r="K29" s="149">
        <f t="shared" si="1"/>
        <v>0</v>
      </c>
      <c r="L29" s="149">
        <f t="shared" si="1"/>
        <v>238650</v>
      </c>
    </row>
    <row r="30" spans="1:12" ht="12.75">
      <c r="A30" s="160"/>
      <c r="B30" s="160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</sheetData>
  <mergeCells count="105">
    <mergeCell ref="A3:A8"/>
    <mergeCell ref="B3:B8"/>
    <mergeCell ref="C3:C8"/>
    <mergeCell ref="E3:F4"/>
    <mergeCell ref="E5:F5"/>
    <mergeCell ref="E7:F7"/>
    <mergeCell ref="M5:M6"/>
    <mergeCell ref="H7:H8"/>
    <mergeCell ref="M3:M4"/>
    <mergeCell ref="G3:G8"/>
    <mergeCell ref="H3:J4"/>
    <mergeCell ref="K3:K8"/>
    <mergeCell ref="L3:L8"/>
    <mergeCell ref="H5:J6"/>
    <mergeCell ref="I7:I8"/>
    <mergeCell ref="J7:J8"/>
    <mergeCell ref="A9:A10"/>
    <mergeCell ref="B9:B10"/>
    <mergeCell ref="C9:C10"/>
    <mergeCell ref="D9:D10"/>
    <mergeCell ref="K9:K10"/>
    <mergeCell ref="L9:L10"/>
    <mergeCell ref="E9:E10"/>
    <mergeCell ref="F9:F10"/>
    <mergeCell ref="G9:G10"/>
    <mergeCell ref="H9:H10"/>
    <mergeCell ref="H11:H12"/>
    <mergeCell ref="I11:I12"/>
    <mergeCell ref="I9:I10"/>
    <mergeCell ref="J9:J10"/>
    <mergeCell ref="L11:L12"/>
    <mergeCell ref="M11:M12"/>
    <mergeCell ref="M9:M10"/>
    <mergeCell ref="A11:A12"/>
    <mergeCell ref="B11:B12"/>
    <mergeCell ref="C11:C12"/>
    <mergeCell ref="D11:D12"/>
    <mergeCell ref="E11:E12"/>
    <mergeCell ref="F11:F12"/>
    <mergeCell ref="G11:G12"/>
    <mergeCell ref="J13:J14"/>
    <mergeCell ref="J11:J12"/>
    <mergeCell ref="K11:K12"/>
    <mergeCell ref="K13:K14"/>
    <mergeCell ref="L13:L14"/>
    <mergeCell ref="M13:M14"/>
    <mergeCell ref="A13:B14"/>
    <mergeCell ref="C13:C14"/>
    <mergeCell ref="D13:D14"/>
    <mergeCell ref="E13:E14"/>
    <mergeCell ref="F13:F14"/>
    <mergeCell ref="G13:G14"/>
    <mergeCell ref="H13:H14"/>
    <mergeCell ref="I13:I14"/>
    <mergeCell ref="A29:B30"/>
    <mergeCell ref="C29:C30"/>
    <mergeCell ref="D29:D30"/>
    <mergeCell ref="E29:E30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G19:G24"/>
    <mergeCell ref="H19:J20"/>
    <mergeCell ref="K19:K24"/>
    <mergeCell ref="L19:L24"/>
    <mergeCell ref="H21:J22"/>
    <mergeCell ref="H23:H24"/>
    <mergeCell ref="I23:I24"/>
    <mergeCell ref="J23:J24"/>
    <mergeCell ref="B19:B24"/>
    <mergeCell ref="C19:C24"/>
    <mergeCell ref="E19:F20"/>
    <mergeCell ref="E21:F21"/>
    <mergeCell ref="E23:F23"/>
    <mergeCell ref="J29:J30"/>
    <mergeCell ref="K29:K30"/>
    <mergeCell ref="L29:L30"/>
    <mergeCell ref="A1:E1"/>
    <mergeCell ref="A17:E17"/>
    <mergeCell ref="F29:F30"/>
    <mergeCell ref="G29:G30"/>
    <mergeCell ref="H29:H30"/>
    <mergeCell ref="I29:I30"/>
    <mergeCell ref="A19:A24"/>
  </mergeCells>
  <printOptions/>
  <pageMargins left="0.3937007874015748" right="0.46" top="1.535433070866142" bottom="0.984251968503937" header="0.65" footer="0.5118110236220472"/>
  <pageSetup firstPageNumber="25" useFirstPageNumber="1" horizontalDpi="600" verticalDpi="600" orientation="landscape" paperSize="9" r:id="rId1"/>
  <headerFooter alignWithMargins="0">
    <oddHeader>&amp;L&amp;"Arial,Pogrubiony"BUDŻET GMINY PACZKÓW NA 2007R.&amp;R&amp;8Zał. nr 12
Plan przychodów i wydatków 
zakładów budżetowych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4" sqref="E4:E5"/>
    </sheetView>
  </sheetViews>
  <sheetFormatPr defaultColWidth="9.140625" defaultRowHeight="12.75"/>
  <cols>
    <col min="1" max="1" width="9.140625" style="115" customWidth="1"/>
    <col min="2" max="2" width="16.140625" style="115" customWidth="1"/>
    <col min="3" max="3" width="9.140625" style="115" customWidth="1"/>
    <col min="4" max="4" width="7.57421875" style="115" bestFit="1" customWidth="1"/>
    <col min="5" max="5" width="21.28125" style="115" customWidth="1"/>
    <col min="6" max="6" width="10.57421875" style="126" bestFit="1" customWidth="1"/>
    <col min="7" max="7" width="7.57421875" style="115" bestFit="1" customWidth="1"/>
    <col min="8" max="8" width="30.8515625" style="115" customWidth="1"/>
    <col min="9" max="9" width="10.57421875" style="126" bestFit="1" customWidth="1"/>
    <col min="10" max="16384" width="9.140625" style="115" customWidth="1"/>
  </cols>
  <sheetData>
    <row r="1" spans="1:9" ht="12.75">
      <c r="A1" s="151" t="s">
        <v>33</v>
      </c>
      <c r="B1" s="151" t="s">
        <v>0</v>
      </c>
      <c r="C1" s="151" t="s">
        <v>34</v>
      </c>
      <c r="D1" s="151" t="s">
        <v>249</v>
      </c>
      <c r="E1" s="151"/>
      <c r="F1" s="151"/>
      <c r="G1" s="151" t="s">
        <v>246</v>
      </c>
      <c r="H1" s="151"/>
      <c r="I1" s="151"/>
    </row>
    <row r="2" spans="1:9" ht="12.75">
      <c r="A2" s="151"/>
      <c r="B2" s="151"/>
      <c r="C2" s="151"/>
      <c r="D2" s="151" t="s">
        <v>102</v>
      </c>
      <c r="E2" s="168" t="s">
        <v>35</v>
      </c>
      <c r="F2" s="177" t="s">
        <v>267</v>
      </c>
      <c r="G2" s="151" t="s">
        <v>102</v>
      </c>
      <c r="H2" s="168" t="s">
        <v>35</v>
      </c>
      <c r="I2" s="177" t="s">
        <v>267</v>
      </c>
    </row>
    <row r="3" spans="1:9" ht="12.75">
      <c r="A3" s="151"/>
      <c r="B3" s="151"/>
      <c r="C3" s="151"/>
      <c r="D3" s="151"/>
      <c r="E3" s="169"/>
      <c r="F3" s="177"/>
      <c r="G3" s="151"/>
      <c r="H3" s="169"/>
      <c r="I3" s="177"/>
    </row>
    <row r="4" spans="1:9" ht="12.75">
      <c r="A4" s="151">
        <v>900</v>
      </c>
      <c r="B4" s="168" t="s">
        <v>268</v>
      </c>
      <c r="C4" s="176">
        <v>90011</v>
      </c>
      <c r="D4" s="129" t="s">
        <v>269</v>
      </c>
      <c r="E4" s="170" t="s">
        <v>270</v>
      </c>
      <c r="F4" s="159">
        <v>77000</v>
      </c>
      <c r="G4" s="176">
        <v>4210</v>
      </c>
      <c r="H4" s="174" t="s">
        <v>136</v>
      </c>
      <c r="I4" s="159">
        <v>32000</v>
      </c>
    </row>
    <row r="5" spans="1:9" ht="30.75" customHeight="1">
      <c r="A5" s="151"/>
      <c r="B5" s="169"/>
      <c r="C5" s="176"/>
      <c r="D5" s="129"/>
      <c r="E5" s="171"/>
      <c r="F5" s="159"/>
      <c r="G5" s="176"/>
      <c r="H5" s="175"/>
      <c r="I5" s="159"/>
    </row>
    <row r="6" spans="1:9" ht="12.75">
      <c r="A6" s="163"/>
      <c r="B6" s="163"/>
      <c r="C6" s="128"/>
      <c r="D6" s="129"/>
      <c r="E6" s="170"/>
      <c r="F6" s="159"/>
      <c r="G6" s="176">
        <v>6270</v>
      </c>
      <c r="H6" s="174" t="s">
        <v>271</v>
      </c>
      <c r="I6" s="159">
        <v>45000</v>
      </c>
    </row>
    <row r="7" spans="1:9" ht="42.75" customHeight="1">
      <c r="A7" s="163"/>
      <c r="B7" s="163"/>
      <c r="C7" s="128"/>
      <c r="D7" s="129"/>
      <c r="E7" s="171"/>
      <c r="F7" s="159"/>
      <c r="G7" s="176"/>
      <c r="H7" s="175"/>
      <c r="I7" s="159"/>
    </row>
    <row r="8" spans="1:9" ht="12.75">
      <c r="A8" s="131" t="s">
        <v>264</v>
      </c>
      <c r="B8" s="124"/>
      <c r="C8" s="124"/>
      <c r="D8" s="166"/>
      <c r="E8" s="172"/>
      <c r="F8" s="149">
        <f>SUM(F4:F7)</f>
        <v>77000</v>
      </c>
      <c r="G8" s="165"/>
      <c r="H8" s="153"/>
      <c r="I8" s="149">
        <f>SUM(I4:I7)</f>
        <v>77000</v>
      </c>
    </row>
    <row r="9" spans="1:9" ht="12.75">
      <c r="A9" s="12"/>
      <c r="B9" s="164"/>
      <c r="C9" s="164"/>
      <c r="D9" s="167"/>
      <c r="E9" s="173"/>
      <c r="F9" s="149"/>
      <c r="G9" s="165"/>
      <c r="H9" s="130"/>
      <c r="I9" s="149"/>
    </row>
  </sheetData>
  <mergeCells count="36">
    <mergeCell ref="A1:A3"/>
    <mergeCell ref="B1:B3"/>
    <mergeCell ref="C1:C3"/>
    <mergeCell ref="D1:F1"/>
    <mergeCell ref="G1:I1"/>
    <mergeCell ref="D2:D3"/>
    <mergeCell ref="F2:F3"/>
    <mergeCell ref="G2:G3"/>
    <mergeCell ref="I2:I3"/>
    <mergeCell ref="A4:A5"/>
    <mergeCell ref="B4:B5"/>
    <mergeCell ref="C4:C5"/>
    <mergeCell ref="D4:D5"/>
    <mergeCell ref="I6:I7"/>
    <mergeCell ref="F4:F5"/>
    <mergeCell ref="G4:G5"/>
    <mergeCell ref="I4:I5"/>
    <mergeCell ref="H6:H7"/>
    <mergeCell ref="I8:I9"/>
    <mergeCell ref="E2:E3"/>
    <mergeCell ref="E4:E5"/>
    <mergeCell ref="E6:E7"/>
    <mergeCell ref="E8:E9"/>
    <mergeCell ref="H2:H3"/>
    <mergeCell ref="H4:H5"/>
    <mergeCell ref="F8:F9"/>
    <mergeCell ref="F6:F7"/>
    <mergeCell ref="G6:G7"/>
    <mergeCell ref="H8:H9"/>
    <mergeCell ref="A8:C9"/>
    <mergeCell ref="G8:G9"/>
    <mergeCell ref="D8:D9"/>
    <mergeCell ref="A6:A7"/>
    <mergeCell ref="B6:B7"/>
    <mergeCell ref="C6:C7"/>
    <mergeCell ref="D6:D7"/>
  </mergeCells>
  <printOptions/>
  <pageMargins left="0.61" right="0.6" top="2.22" bottom="1" header="1.1" footer="0.5"/>
  <pageSetup firstPageNumber="26" useFirstPageNumber="1" horizontalDpi="600" verticalDpi="600" orientation="landscape" paperSize="9" r:id="rId1"/>
  <headerFooter alignWithMargins="0">
    <oddHeader>&amp;L&amp;"Arial,Pogrubiony"BUDŻET GMINY PACZKÓW NA 2007R.&amp;R&amp;8Zał. nr 13
Plan przychodów i wydatków
Gminnego Funduszu Ochrony Środowiska i 
Gospodarki Wodnej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5.57421875" style="33" bestFit="1" customWidth="1"/>
    <col min="2" max="3" width="8.8515625" style="33" bestFit="1" customWidth="1"/>
    <col min="4" max="4" width="43.421875" style="33" customWidth="1"/>
    <col min="5" max="5" width="19.7109375" style="135" customWidth="1"/>
    <col min="6" max="16384" width="8.00390625" style="33" customWidth="1"/>
  </cols>
  <sheetData>
    <row r="1" spans="1:5" ht="12.75">
      <c r="A1" s="49" t="s">
        <v>33</v>
      </c>
      <c r="B1" s="49" t="s">
        <v>34</v>
      </c>
      <c r="C1" s="49" t="s">
        <v>102</v>
      </c>
      <c r="D1" s="49" t="s">
        <v>35</v>
      </c>
      <c r="E1" s="136" t="s">
        <v>374</v>
      </c>
    </row>
    <row r="2" spans="1:5" ht="12.75">
      <c r="A2" s="49" t="s">
        <v>48</v>
      </c>
      <c r="B2" s="49"/>
      <c r="C2" s="49"/>
      <c r="D2" s="50" t="s">
        <v>49</v>
      </c>
      <c r="E2" s="56">
        <f>SUM(E3)</f>
        <v>40472</v>
      </c>
    </row>
    <row r="3" spans="1:5" ht="12.75">
      <c r="A3" s="52"/>
      <c r="B3" s="53" t="s">
        <v>178</v>
      </c>
      <c r="C3" s="53"/>
      <c r="D3" s="54" t="s">
        <v>39</v>
      </c>
      <c r="E3" s="57">
        <f>SUM(E4,E16)</f>
        <v>40472</v>
      </c>
    </row>
    <row r="4" spans="1:5" ht="12.75">
      <c r="A4" s="52"/>
      <c r="B4" s="52"/>
      <c r="C4" s="53" t="s">
        <v>135</v>
      </c>
      <c r="D4" s="54" t="s">
        <v>136</v>
      </c>
      <c r="E4" s="132">
        <f>SUM(E5:E15)</f>
        <v>30354</v>
      </c>
    </row>
    <row r="5" spans="1:5" ht="12.75">
      <c r="A5" s="52"/>
      <c r="B5" s="52"/>
      <c r="C5" s="53"/>
      <c r="D5" s="127" t="s">
        <v>272</v>
      </c>
      <c r="E5" s="133">
        <v>5250</v>
      </c>
    </row>
    <row r="6" spans="1:5" ht="12.75">
      <c r="A6" s="52"/>
      <c r="B6" s="52"/>
      <c r="C6" s="53"/>
      <c r="D6" s="127" t="s">
        <v>273</v>
      </c>
      <c r="E6" s="133">
        <v>4254</v>
      </c>
    </row>
    <row r="7" spans="1:5" ht="12.75">
      <c r="A7" s="52"/>
      <c r="B7" s="52"/>
      <c r="C7" s="53"/>
      <c r="D7" s="127" t="s">
        <v>274</v>
      </c>
      <c r="E7" s="133">
        <v>3342</v>
      </c>
    </row>
    <row r="8" spans="1:5" ht="12.75">
      <c r="A8" s="52"/>
      <c r="B8" s="52"/>
      <c r="C8" s="53"/>
      <c r="D8" s="127" t="s">
        <v>275</v>
      </c>
      <c r="E8" s="133">
        <v>3126</v>
      </c>
    </row>
    <row r="9" spans="1:5" ht="12.75">
      <c r="A9" s="52"/>
      <c r="B9" s="52"/>
      <c r="C9" s="53"/>
      <c r="D9" s="127" t="s">
        <v>276</v>
      </c>
      <c r="E9" s="133">
        <v>2670</v>
      </c>
    </row>
    <row r="10" spans="1:5" ht="12.75">
      <c r="A10" s="52"/>
      <c r="B10" s="52"/>
      <c r="C10" s="53"/>
      <c r="D10" s="127" t="s">
        <v>277</v>
      </c>
      <c r="E10" s="133">
        <v>2442</v>
      </c>
    </row>
    <row r="11" spans="1:5" ht="12.75">
      <c r="A11" s="52"/>
      <c r="B11" s="52"/>
      <c r="C11" s="53"/>
      <c r="D11" s="127" t="s">
        <v>278</v>
      </c>
      <c r="E11" s="133">
        <v>2178</v>
      </c>
    </row>
    <row r="12" spans="1:5" ht="12.75">
      <c r="A12" s="52"/>
      <c r="B12" s="52"/>
      <c r="C12" s="53"/>
      <c r="D12" s="127" t="s">
        <v>279</v>
      </c>
      <c r="E12" s="133">
        <v>2178</v>
      </c>
    </row>
    <row r="13" spans="1:5" ht="12.75">
      <c r="A13" s="52"/>
      <c r="B13" s="52"/>
      <c r="C13" s="53"/>
      <c r="D13" s="127" t="s">
        <v>280</v>
      </c>
      <c r="E13" s="133">
        <v>2112</v>
      </c>
    </row>
    <row r="14" spans="1:5" ht="12.75">
      <c r="A14" s="52"/>
      <c r="B14" s="52"/>
      <c r="C14" s="53"/>
      <c r="D14" s="127" t="s">
        <v>281</v>
      </c>
      <c r="E14" s="133">
        <v>1902</v>
      </c>
    </row>
    <row r="15" spans="1:5" ht="12.75">
      <c r="A15" s="52"/>
      <c r="B15" s="52"/>
      <c r="C15" s="53"/>
      <c r="D15" s="127" t="s">
        <v>282</v>
      </c>
      <c r="E15" s="133">
        <v>900</v>
      </c>
    </row>
    <row r="16" spans="1:5" ht="12.75">
      <c r="A16" s="52"/>
      <c r="B16" s="52"/>
      <c r="C16" s="53" t="s">
        <v>131</v>
      </c>
      <c r="D16" s="54" t="s">
        <v>132</v>
      </c>
      <c r="E16" s="134">
        <f>SUM(E17:E27)</f>
        <v>10118</v>
      </c>
    </row>
    <row r="17" spans="1:5" ht="12.75">
      <c r="A17" s="52"/>
      <c r="B17" s="52"/>
      <c r="C17" s="53"/>
      <c r="D17" s="127" t="s">
        <v>272</v>
      </c>
      <c r="E17" s="133">
        <v>1750</v>
      </c>
    </row>
    <row r="18" spans="1:5" ht="12.75">
      <c r="A18" s="52"/>
      <c r="B18" s="52"/>
      <c r="C18" s="53"/>
      <c r="D18" s="127" t="s">
        <v>273</v>
      </c>
      <c r="E18" s="133">
        <v>1418</v>
      </c>
    </row>
    <row r="19" spans="1:5" ht="12.75">
      <c r="A19" s="52"/>
      <c r="B19" s="52"/>
      <c r="C19" s="53"/>
      <c r="D19" s="127" t="s">
        <v>274</v>
      </c>
      <c r="E19" s="133">
        <v>1114</v>
      </c>
    </row>
    <row r="20" spans="1:5" ht="12.75">
      <c r="A20" s="52"/>
      <c r="B20" s="52"/>
      <c r="C20" s="53"/>
      <c r="D20" s="127" t="s">
        <v>275</v>
      </c>
      <c r="E20" s="133">
        <v>1042</v>
      </c>
    </row>
    <row r="21" spans="1:5" ht="12.75">
      <c r="A21" s="52"/>
      <c r="B21" s="52"/>
      <c r="C21" s="53"/>
      <c r="D21" s="127" t="s">
        <v>276</v>
      </c>
      <c r="E21" s="133">
        <v>890</v>
      </c>
    </row>
    <row r="22" spans="1:5" ht="12.75">
      <c r="A22" s="52"/>
      <c r="B22" s="52"/>
      <c r="C22" s="53"/>
      <c r="D22" s="127" t="s">
        <v>277</v>
      </c>
      <c r="E22" s="133">
        <v>814</v>
      </c>
    </row>
    <row r="23" spans="1:5" ht="12.75">
      <c r="A23" s="52"/>
      <c r="B23" s="52"/>
      <c r="C23" s="53"/>
      <c r="D23" s="127" t="s">
        <v>278</v>
      </c>
      <c r="E23" s="133">
        <v>726</v>
      </c>
    </row>
    <row r="24" spans="1:5" ht="12.75">
      <c r="A24" s="52"/>
      <c r="B24" s="52"/>
      <c r="C24" s="53"/>
      <c r="D24" s="127" t="s">
        <v>279</v>
      </c>
      <c r="E24" s="133">
        <v>726</v>
      </c>
    </row>
    <row r="25" spans="1:5" ht="12.75">
      <c r="A25" s="52"/>
      <c r="B25" s="52"/>
      <c r="C25" s="53"/>
      <c r="D25" s="127" t="s">
        <v>280</v>
      </c>
      <c r="E25" s="133">
        <v>704</v>
      </c>
    </row>
    <row r="26" spans="1:5" ht="12.75">
      <c r="A26" s="52"/>
      <c r="B26" s="52"/>
      <c r="C26" s="53"/>
      <c r="D26" s="127" t="s">
        <v>281</v>
      </c>
      <c r="E26" s="133">
        <v>634</v>
      </c>
    </row>
    <row r="27" spans="1:5" ht="12.75">
      <c r="A27" s="52"/>
      <c r="B27" s="52"/>
      <c r="C27" s="53"/>
      <c r="D27" s="127" t="s">
        <v>282</v>
      </c>
      <c r="E27" s="133">
        <v>300</v>
      </c>
    </row>
    <row r="28" spans="1:5" ht="12.75">
      <c r="A28" s="178"/>
      <c r="B28" s="178"/>
      <c r="C28" s="178"/>
      <c r="D28" s="179"/>
      <c r="E28" s="179"/>
    </row>
  </sheetData>
  <mergeCells count="2">
    <mergeCell ref="A28:C28"/>
    <mergeCell ref="D28:E28"/>
  </mergeCells>
  <printOptions/>
  <pageMargins left="0.7" right="0.69" top="1" bottom="1" header="0.5" footer="0.5"/>
  <pageSetup firstPageNumber="27" useFirstPageNumber="1" horizontalDpi="600" verticalDpi="600" orientation="portrait" paperSize="9" r:id="rId1"/>
  <headerFooter alignWithMargins="0">
    <oddHeader>&amp;L&amp;"Arial,Pogrubiony"BUDŻET GMINY PACZKÓW NA 2007R.&amp;R&amp;8Zał. nr 14
Podział środków do dyspozycji 
jednostek pomocniczych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E1" sqref="E1"/>
    </sheetView>
  </sheetViews>
  <sheetFormatPr defaultColWidth="9.140625" defaultRowHeight="12.75"/>
  <cols>
    <col min="1" max="1" width="5.57421875" style="33" bestFit="1" customWidth="1"/>
    <col min="2" max="3" width="8.8515625" style="33" bestFit="1" customWidth="1"/>
    <col min="4" max="4" width="54.57421875" style="33" customWidth="1"/>
    <col min="5" max="5" width="15.8515625" style="33" customWidth="1"/>
    <col min="6" max="16384" width="8.00390625" style="33" customWidth="1"/>
  </cols>
  <sheetData>
    <row r="1" spans="1:5" ht="12.75">
      <c r="A1" s="49" t="s">
        <v>33</v>
      </c>
      <c r="B1" s="49" t="s">
        <v>34</v>
      </c>
      <c r="C1" s="49" t="s">
        <v>102</v>
      </c>
      <c r="D1" s="49" t="s">
        <v>35</v>
      </c>
      <c r="E1" s="136" t="s">
        <v>374</v>
      </c>
    </row>
    <row r="2" spans="1:5" ht="12.75">
      <c r="A2" s="49" t="s">
        <v>71</v>
      </c>
      <c r="B2" s="49"/>
      <c r="C2" s="49"/>
      <c r="D2" s="50" t="s">
        <v>72</v>
      </c>
      <c r="E2" s="51" t="s">
        <v>202</v>
      </c>
    </row>
    <row r="3" spans="1:5" ht="12.75">
      <c r="A3" s="52"/>
      <c r="B3" s="53" t="s">
        <v>199</v>
      </c>
      <c r="C3" s="53"/>
      <c r="D3" s="54" t="s">
        <v>39</v>
      </c>
      <c r="E3" s="55" t="s">
        <v>202</v>
      </c>
    </row>
    <row r="4" spans="1:5" ht="38.25">
      <c r="A4" s="52"/>
      <c r="B4" s="52"/>
      <c r="C4" s="53" t="s">
        <v>200</v>
      </c>
      <c r="D4" s="54" t="s">
        <v>201</v>
      </c>
      <c r="E4" s="55" t="s">
        <v>202</v>
      </c>
    </row>
    <row r="5" spans="1:5" ht="12.75">
      <c r="A5" s="52"/>
      <c r="B5" s="52"/>
      <c r="C5" s="53"/>
      <c r="D5" s="54" t="s">
        <v>284</v>
      </c>
      <c r="E5" s="55" t="s">
        <v>105</v>
      </c>
    </row>
    <row r="6" spans="1:5" ht="12.75">
      <c r="A6" s="52"/>
      <c r="B6" s="52"/>
      <c r="C6" s="53"/>
      <c r="D6" s="54" t="s">
        <v>285</v>
      </c>
      <c r="E6" s="55" t="s">
        <v>283</v>
      </c>
    </row>
    <row r="7" spans="1:5" ht="12.75">
      <c r="A7" s="49" t="s">
        <v>98</v>
      </c>
      <c r="B7" s="49"/>
      <c r="C7" s="49"/>
      <c r="D7" s="50" t="s">
        <v>99</v>
      </c>
      <c r="E7" s="51" t="s">
        <v>193</v>
      </c>
    </row>
    <row r="8" spans="1:5" ht="12.75">
      <c r="A8" s="52"/>
      <c r="B8" s="53" t="s">
        <v>223</v>
      </c>
      <c r="C8" s="53"/>
      <c r="D8" s="54" t="s">
        <v>224</v>
      </c>
      <c r="E8" s="55" t="s">
        <v>193</v>
      </c>
    </row>
    <row r="9" spans="1:5" ht="38.25">
      <c r="A9" s="52"/>
      <c r="B9" s="52"/>
      <c r="C9" s="53" t="s">
        <v>200</v>
      </c>
      <c r="D9" s="54" t="s">
        <v>201</v>
      </c>
      <c r="E9" s="55" t="s">
        <v>193</v>
      </c>
    </row>
    <row r="10" spans="1:5" ht="12.75">
      <c r="A10" s="52"/>
      <c r="B10" s="52"/>
      <c r="C10" s="53"/>
      <c r="D10" s="54" t="s">
        <v>286</v>
      </c>
      <c r="E10" s="55" t="s">
        <v>193</v>
      </c>
    </row>
    <row r="11" spans="1:5" ht="12.75">
      <c r="A11" s="178"/>
      <c r="B11" s="178"/>
      <c r="C11" s="178"/>
      <c r="D11" s="179"/>
      <c r="E11" s="179"/>
    </row>
  </sheetData>
  <mergeCells count="2">
    <mergeCell ref="A11:C11"/>
    <mergeCell ref="D11:E11"/>
  </mergeCells>
  <printOptions/>
  <pageMargins left="0.64" right="0.42" top="1" bottom="1" header="0.5" footer="0.5"/>
  <pageSetup firstPageNumber="28" useFirstPageNumber="1" horizontalDpi="600" verticalDpi="600" orientation="portrait" paperSize="9" r:id="rId1"/>
  <headerFooter alignWithMargins="0">
    <oddHeader xml:space="preserve">&amp;L&amp;"Arial,Pogrubiony"BUDŻET GMINY PACZKÓW NA 2007R.&amp;R&amp;8Zał. nr 15
Planowane wydatki na realizację zadań  wspólnych 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A8" sqref="A8"/>
    </sheetView>
  </sheetViews>
  <sheetFormatPr defaultColWidth="9.140625" defaultRowHeight="12.75"/>
  <cols>
    <col min="1" max="1" width="57.421875" style="187" customWidth="1"/>
    <col min="2" max="2" width="14.7109375" style="242" customWidth="1"/>
    <col min="3" max="3" width="16.140625" style="242" customWidth="1"/>
    <col min="4" max="4" width="8.28125" style="243" bestFit="1" customWidth="1"/>
    <col min="5" max="16384" width="9.140625" style="187" customWidth="1"/>
  </cols>
  <sheetData>
    <row r="1" spans="1:4" ht="12.75" customHeight="1">
      <c r="A1" s="184" t="s">
        <v>0</v>
      </c>
      <c r="B1" s="138" t="s">
        <v>307</v>
      </c>
      <c r="C1" s="185" t="s">
        <v>308</v>
      </c>
      <c r="D1" s="186" t="s">
        <v>309</v>
      </c>
    </row>
    <row r="2" spans="1:4" ht="12.75">
      <c r="A2" s="184"/>
      <c r="B2" s="138"/>
      <c r="C2" s="185"/>
      <c r="D2" s="186"/>
    </row>
    <row r="3" spans="1:4" ht="12.75">
      <c r="A3" s="184"/>
      <c r="B3" s="138"/>
      <c r="C3" s="185"/>
      <c r="D3" s="186"/>
    </row>
    <row r="4" spans="1:4" ht="21.75" customHeight="1">
      <c r="A4" s="223" t="s">
        <v>1</v>
      </c>
      <c r="B4" s="224">
        <f>SUM(B5,B12,B16,B20,B21)</f>
        <v>6269585</v>
      </c>
      <c r="C4" s="225">
        <f>SUM(C5,C12,C16,C20,C21)</f>
        <v>6642337</v>
      </c>
      <c r="D4" s="226">
        <f aca="true" t="shared" si="0" ref="D4:D31">B4/C4</f>
        <v>0.9438824016306309</v>
      </c>
    </row>
    <row r="5" spans="1:4" s="229" customFormat="1" ht="21.75" customHeight="1">
      <c r="A5" s="227" t="s">
        <v>2</v>
      </c>
      <c r="B5" s="228">
        <f>SUM(B6:B11)</f>
        <v>3511100</v>
      </c>
      <c r="C5" s="225">
        <f>SUM(C6:C11)</f>
        <v>3216650</v>
      </c>
      <c r="D5" s="226">
        <f t="shared" si="0"/>
        <v>1.0915393344006963</v>
      </c>
    </row>
    <row r="6" spans="1:4" s="233" customFormat="1" ht="12.75">
      <c r="A6" s="230" t="s">
        <v>3</v>
      </c>
      <c r="B6" s="209">
        <v>2700000</v>
      </c>
      <c r="C6" s="231">
        <v>2450000</v>
      </c>
      <c r="D6" s="232">
        <f t="shared" si="0"/>
        <v>1.1020408163265305</v>
      </c>
    </row>
    <row r="7" spans="1:4" ht="12.75">
      <c r="A7" s="230" t="s">
        <v>4</v>
      </c>
      <c r="B7" s="209">
        <v>523600</v>
      </c>
      <c r="C7" s="231">
        <v>486000</v>
      </c>
      <c r="D7" s="232">
        <f t="shared" si="0"/>
        <v>1.0773662551440328</v>
      </c>
    </row>
    <row r="8" spans="1:4" ht="12.75">
      <c r="A8" s="230" t="s">
        <v>5</v>
      </c>
      <c r="B8" s="209">
        <v>117000</v>
      </c>
      <c r="C8" s="231">
        <v>110150</v>
      </c>
      <c r="D8" s="232">
        <f t="shared" si="0"/>
        <v>1.06218792555606</v>
      </c>
    </row>
    <row r="9" spans="1:4" ht="12.75">
      <c r="A9" s="230" t="s">
        <v>6</v>
      </c>
      <c r="B9" s="209">
        <f>SUM('[1]Sheet1'!$E$72)</f>
        <v>80000</v>
      </c>
      <c r="C9" s="231">
        <v>80000</v>
      </c>
      <c r="D9" s="232">
        <f t="shared" si="0"/>
        <v>1</v>
      </c>
    </row>
    <row r="10" spans="1:6" ht="12.75">
      <c r="A10" s="230" t="s">
        <v>7</v>
      </c>
      <c r="B10" s="209">
        <f>SUM('[1]Sheet1'!$E$71)</f>
        <v>500</v>
      </c>
      <c r="C10" s="231">
        <v>500</v>
      </c>
      <c r="D10" s="232">
        <f t="shared" si="0"/>
        <v>1</v>
      </c>
      <c r="F10" s="187" t="s">
        <v>8</v>
      </c>
    </row>
    <row r="11" spans="1:4" ht="12.75">
      <c r="A11" s="230" t="s">
        <v>9</v>
      </c>
      <c r="B11" s="209">
        <f>SUM('[1]Sheet1'!$E$78)</f>
        <v>90000</v>
      </c>
      <c r="C11" s="231">
        <v>90000</v>
      </c>
      <c r="D11" s="232">
        <f t="shared" si="0"/>
        <v>1</v>
      </c>
    </row>
    <row r="12" spans="1:4" ht="21.75" customHeight="1">
      <c r="A12" s="227" t="s">
        <v>10</v>
      </c>
      <c r="B12" s="228">
        <f>SUM(B13:B15)</f>
        <v>219000</v>
      </c>
      <c r="C12" s="225">
        <f>SUM(C13:C15)</f>
        <v>247000</v>
      </c>
      <c r="D12" s="226">
        <f t="shared" si="0"/>
        <v>0.8866396761133604</v>
      </c>
    </row>
    <row r="13" spans="1:4" s="233" customFormat="1" ht="12.75">
      <c r="A13" s="230" t="s">
        <v>11</v>
      </c>
      <c r="B13" s="209">
        <v>202000</v>
      </c>
      <c r="C13" s="231">
        <v>220000</v>
      </c>
      <c r="D13" s="232">
        <f t="shared" si="0"/>
        <v>0.9181818181818182</v>
      </c>
    </row>
    <row r="14" spans="1:4" ht="12.75">
      <c r="A14" s="230" t="s">
        <v>12</v>
      </c>
      <c r="B14" s="209">
        <f>SUM('[1]Sheet1'!$E$50)</f>
        <v>7000</v>
      </c>
      <c r="C14" s="231">
        <v>7000</v>
      </c>
      <c r="D14" s="232">
        <f t="shared" si="0"/>
        <v>1</v>
      </c>
    </row>
    <row r="15" spans="1:4" ht="12.75">
      <c r="A15" s="230" t="s">
        <v>13</v>
      </c>
      <c r="B15" s="209">
        <v>10000</v>
      </c>
      <c r="C15" s="231">
        <v>20000</v>
      </c>
      <c r="D15" s="232">
        <f t="shared" si="0"/>
        <v>0.5</v>
      </c>
    </row>
    <row r="16" spans="1:4" ht="21.75" customHeight="1">
      <c r="A16" s="227" t="s">
        <v>14</v>
      </c>
      <c r="B16" s="228">
        <f>SUM(B17,B18,B19)</f>
        <v>1822000</v>
      </c>
      <c r="C16" s="225">
        <f>SUM(C17:C19)</f>
        <v>2150160</v>
      </c>
      <c r="D16" s="226">
        <f t="shared" si="0"/>
        <v>0.8473787997172303</v>
      </c>
    </row>
    <row r="17" spans="1:4" s="233" customFormat="1" ht="12.75">
      <c r="A17" s="230" t="s">
        <v>31</v>
      </c>
      <c r="B17" s="209">
        <v>850000</v>
      </c>
      <c r="C17" s="231">
        <v>1066410</v>
      </c>
      <c r="D17" s="232">
        <f t="shared" si="0"/>
        <v>0.7970667941973537</v>
      </c>
    </row>
    <row r="18" spans="1:4" ht="12.75">
      <c r="A18" s="230" t="s">
        <v>15</v>
      </c>
      <c r="B18" s="209">
        <v>907000</v>
      </c>
      <c r="C18" s="231">
        <v>1000750</v>
      </c>
      <c r="D18" s="232">
        <f t="shared" si="0"/>
        <v>0.9063202598051462</v>
      </c>
    </row>
    <row r="19" spans="1:4" ht="12.75">
      <c r="A19" s="230" t="s">
        <v>16</v>
      </c>
      <c r="B19" s="209">
        <v>65000</v>
      </c>
      <c r="C19" s="231">
        <v>83000</v>
      </c>
      <c r="D19" s="232">
        <f t="shared" si="0"/>
        <v>0.7831325301204819</v>
      </c>
    </row>
    <row r="20" spans="1:4" ht="21.75" customHeight="1">
      <c r="A20" s="227" t="s">
        <v>17</v>
      </c>
      <c r="B20" s="234">
        <v>143000</v>
      </c>
      <c r="C20" s="225">
        <v>139000</v>
      </c>
      <c r="D20" s="226">
        <f t="shared" si="0"/>
        <v>1.0287769784172662</v>
      </c>
    </row>
    <row r="21" spans="1:4" s="233" customFormat="1" ht="21.75" customHeight="1">
      <c r="A21" s="227" t="s">
        <v>18</v>
      </c>
      <c r="B21" s="235">
        <v>574485</v>
      </c>
      <c r="C21" s="225">
        <v>889527</v>
      </c>
      <c r="D21" s="226">
        <f t="shared" si="0"/>
        <v>0.6458319983541815</v>
      </c>
    </row>
    <row r="22" spans="1:4" s="233" customFormat="1" ht="21.75" customHeight="1">
      <c r="A22" s="223" t="s">
        <v>19</v>
      </c>
      <c r="B22" s="234">
        <f>SUM(B23,B26)</f>
        <v>19417065</v>
      </c>
      <c r="C22" s="234">
        <f>SUM(C23,C26)</f>
        <v>20784363</v>
      </c>
      <c r="D22" s="226">
        <f t="shared" si="0"/>
        <v>0.9342150635071184</v>
      </c>
    </row>
    <row r="23" spans="1:4" ht="21.75" customHeight="1">
      <c r="A23" s="227" t="s">
        <v>20</v>
      </c>
      <c r="B23" s="209">
        <f>SUM(B25,B24)</f>
        <v>3050278</v>
      </c>
      <c r="C23" s="209">
        <f>SUM(C25,C24)</f>
        <v>2523664</v>
      </c>
      <c r="D23" s="226">
        <f t="shared" si="0"/>
        <v>1.2086704093730385</v>
      </c>
    </row>
    <row r="24" spans="1:4" s="233" customFormat="1" ht="38.25">
      <c r="A24" s="236" t="s">
        <v>21</v>
      </c>
      <c r="B24" s="209">
        <v>65000</v>
      </c>
      <c r="C24" s="231">
        <v>57500</v>
      </c>
      <c r="D24" s="237">
        <f t="shared" si="0"/>
        <v>1.1304347826086956</v>
      </c>
    </row>
    <row r="25" spans="1:4" ht="12.75">
      <c r="A25" s="230" t="s">
        <v>22</v>
      </c>
      <c r="B25" s="215">
        <v>2985278</v>
      </c>
      <c r="C25" s="231">
        <v>2466164</v>
      </c>
      <c r="D25" s="237">
        <f t="shared" si="0"/>
        <v>1.2104945169907597</v>
      </c>
    </row>
    <row r="26" spans="1:4" ht="21.75" customHeight="1">
      <c r="A26" s="227" t="s">
        <v>23</v>
      </c>
      <c r="B26" s="234">
        <f>SUM(B27,B28,B35)</f>
        <v>16366787</v>
      </c>
      <c r="C26" s="234">
        <f>SUM(C27,C28,C35)</f>
        <v>18260699</v>
      </c>
      <c r="D26" s="226">
        <f t="shared" si="0"/>
        <v>0.8962848026792403</v>
      </c>
    </row>
    <row r="27" spans="1:4" s="233" customFormat="1" ht="12.75">
      <c r="A27" s="230" t="s">
        <v>24</v>
      </c>
      <c r="B27" s="216">
        <v>9111808</v>
      </c>
      <c r="C27" s="238">
        <v>9321271</v>
      </c>
      <c r="D27" s="232">
        <f t="shared" si="0"/>
        <v>0.9775284937000545</v>
      </c>
    </row>
    <row r="28" spans="1:4" ht="12.75">
      <c r="A28" s="230" t="s">
        <v>25</v>
      </c>
      <c r="B28" s="209">
        <f>SUM(B29,B32)</f>
        <v>4468933</v>
      </c>
      <c r="C28" s="238">
        <f>SUM(C29)</f>
        <v>4380053</v>
      </c>
      <c r="D28" s="232">
        <f t="shared" si="0"/>
        <v>1.0202919919005546</v>
      </c>
    </row>
    <row r="29" spans="1:4" ht="12.75">
      <c r="A29" s="239" t="s">
        <v>26</v>
      </c>
      <c r="B29" s="209">
        <v>4226163</v>
      </c>
      <c r="C29" s="238">
        <f>SUM(C30:C31)</f>
        <v>4380053</v>
      </c>
      <c r="D29" s="232">
        <f t="shared" si="0"/>
        <v>0.9648657219444605</v>
      </c>
    </row>
    <row r="30" spans="1:4" ht="12.75">
      <c r="A30" s="239" t="s">
        <v>27</v>
      </c>
      <c r="B30" s="209">
        <v>4226163</v>
      </c>
      <c r="C30" s="238">
        <v>4377029</v>
      </c>
      <c r="D30" s="232">
        <f t="shared" si="0"/>
        <v>0.9655323279786358</v>
      </c>
    </row>
    <row r="31" spans="1:4" ht="12.75">
      <c r="A31" s="239" t="s">
        <v>28</v>
      </c>
      <c r="B31" s="209">
        <v>0</v>
      </c>
      <c r="C31" s="238">
        <v>3024</v>
      </c>
      <c r="D31" s="232">
        <f t="shared" si="0"/>
        <v>0</v>
      </c>
    </row>
    <row r="32" spans="1:4" ht="12.75">
      <c r="A32" s="239" t="s">
        <v>29</v>
      </c>
      <c r="B32" s="209">
        <f>SUM(B33,B34)</f>
        <v>242770</v>
      </c>
      <c r="C32" s="238">
        <v>0</v>
      </c>
      <c r="D32" s="240" t="s">
        <v>310</v>
      </c>
    </row>
    <row r="33" spans="1:4" ht="12.75">
      <c r="A33" s="239" t="s">
        <v>27</v>
      </c>
      <c r="B33" s="209">
        <v>0</v>
      </c>
      <c r="C33" s="238">
        <v>0</v>
      </c>
      <c r="D33" s="240" t="s">
        <v>310</v>
      </c>
    </row>
    <row r="34" spans="1:4" ht="12.75">
      <c r="A34" s="239" t="s">
        <v>28</v>
      </c>
      <c r="B34" s="209">
        <v>242770</v>
      </c>
      <c r="C34" s="238">
        <v>0</v>
      </c>
      <c r="D34" s="240" t="s">
        <v>310</v>
      </c>
    </row>
    <row r="35" spans="1:4" ht="12.75">
      <c r="A35" s="230" t="s">
        <v>30</v>
      </c>
      <c r="B35" s="209">
        <f>SUM(B36,B39)</f>
        <v>2786046</v>
      </c>
      <c r="C35" s="238">
        <f>SUM(C36,C39)</f>
        <v>4559375</v>
      </c>
      <c r="D35" s="232">
        <f>B35/C35</f>
        <v>0.6110587525702535</v>
      </c>
    </row>
    <row r="36" spans="1:4" ht="12.75">
      <c r="A36" s="239" t="s">
        <v>26</v>
      </c>
      <c r="B36" s="209">
        <f>SUM(B37:B38)</f>
        <v>965267</v>
      </c>
      <c r="C36" s="238">
        <f>SUM(C37:C38)</f>
        <v>1005133</v>
      </c>
      <c r="D36" s="232">
        <f>B36/C36</f>
        <v>0.9603375871650817</v>
      </c>
    </row>
    <row r="37" spans="1:4" ht="12.75">
      <c r="A37" s="239" t="s">
        <v>27</v>
      </c>
      <c r="B37" s="209">
        <v>894760</v>
      </c>
      <c r="C37" s="238">
        <v>1005133</v>
      </c>
      <c r="D37" s="232">
        <f>B37/C37</f>
        <v>0.8901906513864334</v>
      </c>
    </row>
    <row r="38" spans="1:4" ht="12.75">
      <c r="A38" s="239" t="s">
        <v>28</v>
      </c>
      <c r="B38" s="209">
        <v>70507</v>
      </c>
      <c r="C38" s="238">
        <v>0</v>
      </c>
      <c r="D38" s="240" t="s">
        <v>310</v>
      </c>
    </row>
    <row r="39" spans="1:4" ht="12.75">
      <c r="A39" s="239" t="s">
        <v>29</v>
      </c>
      <c r="B39" s="209">
        <f>SUM(B40:B41)</f>
        <v>1820779</v>
      </c>
      <c r="C39" s="238">
        <f>SUM(C41)</f>
        <v>3554242</v>
      </c>
      <c r="D39" s="232">
        <f>B39/C39</f>
        <v>0.5122833504302746</v>
      </c>
    </row>
    <row r="40" spans="1:4" ht="12.75">
      <c r="A40" s="239" t="s">
        <v>27</v>
      </c>
      <c r="B40" s="209">
        <v>0</v>
      </c>
      <c r="C40" s="238"/>
      <c r="D40" s="240" t="s">
        <v>310</v>
      </c>
    </row>
    <row r="41" spans="1:4" ht="12.75">
      <c r="A41" s="239" t="s">
        <v>28</v>
      </c>
      <c r="B41" s="209">
        <v>1820779</v>
      </c>
      <c r="C41" s="238">
        <v>3554242</v>
      </c>
      <c r="D41" s="232">
        <f>B41/C41</f>
        <v>0.5122833504302746</v>
      </c>
    </row>
    <row r="42" ht="5.25" customHeight="1">
      <c r="A42" s="241"/>
    </row>
    <row r="43" spans="1:4" s="229" customFormat="1" ht="18" customHeight="1">
      <c r="A43" s="187"/>
      <c r="B43" s="244">
        <f>SUM(B22,B4)</f>
        <v>25686650</v>
      </c>
      <c r="C43" s="244">
        <f>SUM(C22,C4)</f>
        <v>27426700</v>
      </c>
      <c r="D43" s="245">
        <f>B43/C43</f>
        <v>0.9365563483758528</v>
      </c>
    </row>
  </sheetData>
  <mergeCells count="4">
    <mergeCell ref="A1:A3"/>
    <mergeCell ref="B1:B3"/>
    <mergeCell ref="C1:C3"/>
    <mergeCell ref="D1:D3"/>
  </mergeCells>
  <printOptions/>
  <pageMargins left="0.42" right="0.38" top="1.47" bottom="0.984251968503937" header="0.73" footer="0.5118110236220472"/>
  <pageSetup firstPageNumber="29" useFirstPageNumber="1" horizontalDpi="600" verticalDpi="600" orientation="portrait" paperSize="9" r:id="rId1"/>
  <headerFooter alignWithMargins="0">
    <oddHeader>&amp;L&amp;"Arial,Pogrubiony"BUDŻET GMINY PACZKÓW NA 2007R.&amp;R&amp;8Zał. nr 16
Zestawienie planowanych 
dochodów w roku  2007 i 2006</oddHeader>
    <oddFooter>&amp;C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A43">
      <selection activeCell="I51" sqref="I51"/>
    </sheetView>
  </sheetViews>
  <sheetFormatPr defaultColWidth="9.140625" defaultRowHeight="12.75"/>
  <cols>
    <col min="1" max="1" width="5.28125" style="270" customWidth="1"/>
    <col min="2" max="2" width="9.421875" style="270" customWidth="1"/>
    <col min="3" max="3" width="36.28125" style="270" customWidth="1"/>
    <col min="4" max="4" width="12.7109375" style="271" bestFit="1" customWidth="1"/>
    <col min="5" max="5" width="12.7109375" style="272" bestFit="1" customWidth="1"/>
    <col min="6" max="6" width="9.28125" style="273" bestFit="1" customWidth="1"/>
    <col min="7" max="16384" width="9.140625" style="250" customWidth="1"/>
  </cols>
  <sheetData>
    <row r="1" spans="1:6" ht="25.5">
      <c r="A1" s="246" t="s">
        <v>33</v>
      </c>
      <c r="B1" s="246" t="s">
        <v>34</v>
      </c>
      <c r="C1" s="246" t="s">
        <v>35</v>
      </c>
      <c r="D1" s="247" t="s">
        <v>363</v>
      </c>
      <c r="E1" s="248" t="s">
        <v>364</v>
      </c>
      <c r="F1" s="249" t="s">
        <v>309</v>
      </c>
    </row>
    <row r="2" spans="1:6" ht="12.75">
      <c r="A2" s="246" t="s">
        <v>36</v>
      </c>
      <c r="B2" s="246"/>
      <c r="C2" s="251" t="s">
        <v>37</v>
      </c>
      <c r="D2" s="252">
        <f>SUM(D3,D5,D7)</f>
        <v>17600</v>
      </c>
      <c r="E2" s="252">
        <f>SUM(E3,E5,E7)</f>
        <v>46280</v>
      </c>
      <c r="F2" s="253">
        <f>(D2/E2)</f>
        <v>0.3802938634399309</v>
      </c>
    </row>
    <row r="3" spans="1:6" ht="12.75">
      <c r="A3" s="254"/>
      <c r="B3" s="254" t="s">
        <v>128</v>
      </c>
      <c r="C3" s="255" t="s">
        <v>129</v>
      </c>
      <c r="D3" s="256">
        <f>D4</f>
        <v>3000</v>
      </c>
      <c r="E3" s="256">
        <f>E4</f>
        <v>0</v>
      </c>
      <c r="F3" s="274" t="s">
        <v>310</v>
      </c>
    </row>
    <row r="4" spans="1:6" ht="12.75">
      <c r="A4" s="254"/>
      <c r="B4" s="254"/>
      <c r="C4" s="258" t="s">
        <v>130</v>
      </c>
      <c r="D4" s="256">
        <v>3000</v>
      </c>
      <c r="E4" s="256">
        <v>0</v>
      </c>
      <c r="F4" s="274" t="s">
        <v>310</v>
      </c>
    </row>
    <row r="5" spans="1:6" ht="12.75">
      <c r="A5" s="254"/>
      <c r="B5" s="254" t="s">
        <v>133</v>
      </c>
      <c r="C5" s="255" t="s">
        <v>134</v>
      </c>
      <c r="D5" s="256">
        <f>D6</f>
        <v>14000</v>
      </c>
      <c r="E5" s="256">
        <f>E6</f>
        <v>12000</v>
      </c>
      <c r="F5" s="257">
        <f aca="true" t="shared" si="0" ref="F5:F36">(D5/E5)</f>
        <v>1.1666666666666667</v>
      </c>
    </row>
    <row r="6" spans="1:6" ht="12.75">
      <c r="A6" s="254"/>
      <c r="B6" s="254"/>
      <c r="C6" s="258" t="s">
        <v>130</v>
      </c>
      <c r="D6" s="256">
        <v>14000</v>
      </c>
      <c r="E6" s="256">
        <v>12000</v>
      </c>
      <c r="F6" s="257">
        <f t="shared" si="0"/>
        <v>1.1666666666666667</v>
      </c>
    </row>
    <row r="7" spans="1:6" ht="12.75">
      <c r="A7" s="254"/>
      <c r="B7" s="254" t="s">
        <v>38</v>
      </c>
      <c r="C7" s="255" t="s">
        <v>39</v>
      </c>
      <c r="D7" s="256">
        <f>D8</f>
        <v>600</v>
      </c>
      <c r="E7" s="256">
        <f>E8</f>
        <v>34280</v>
      </c>
      <c r="F7" s="257">
        <f t="shared" si="0"/>
        <v>0.01750291715285881</v>
      </c>
    </row>
    <row r="8" spans="1:6" ht="12.75">
      <c r="A8" s="254"/>
      <c r="B8" s="254"/>
      <c r="C8" s="258" t="s">
        <v>130</v>
      </c>
      <c r="D8" s="256">
        <v>600</v>
      </c>
      <c r="E8" s="256">
        <v>34280</v>
      </c>
      <c r="F8" s="257">
        <f t="shared" si="0"/>
        <v>0.01750291715285881</v>
      </c>
    </row>
    <row r="9" spans="1:6" ht="25.5">
      <c r="A9" s="246" t="s">
        <v>137</v>
      </c>
      <c r="B9" s="246"/>
      <c r="C9" s="251" t="s">
        <v>138</v>
      </c>
      <c r="D9" s="252">
        <f>D10</f>
        <v>158600</v>
      </c>
      <c r="E9" s="252">
        <f>E10</f>
        <v>158600</v>
      </c>
      <c r="F9" s="253">
        <f t="shared" si="0"/>
        <v>1</v>
      </c>
    </row>
    <row r="10" spans="1:6" ht="12.75">
      <c r="A10" s="254"/>
      <c r="B10" s="254" t="s">
        <v>139</v>
      </c>
      <c r="C10" s="255" t="s">
        <v>140</v>
      </c>
      <c r="D10" s="256">
        <f>D11</f>
        <v>158600</v>
      </c>
      <c r="E10" s="256">
        <f>E11</f>
        <v>158600</v>
      </c>
      <c r="F10" s="257">
        <f t="shared" si="0"/>
        <v>1</v>
      </c>
    </row>
    <row r="11" spans="1:6" ht="12.75">
      <c r="A11" s="254"/>
      <c r="B11" s="254"/>
      <c r="C11" s="258" t="s">
        <v>141</v>
      </c>
      <c r="D11" s="256">
        <v>158600</v>
      </c>
      <c r="E11" s="256">
        <v>158600</v>
      </c>
      <c r="F11" s="257">
        <f t="shared" si="0"/>
        <v>1</v>
      </c>
    </row>
    <row r="12" spans="1:6" ht="12.75">
      <c r="A12" s="246" t="s">
        <v>40</v>
      </c>
      <c r="B12" s="246"/>
      <c r="C12" s="251" t="s">
        <v>41</v>
      </c>
      <c r="D12" s="252">
        <f>SUM(D13,D16)</f>
        <v>3016000</v>
      </c>
      <c r="E12" s="252">
        <f>SUM(E13,E16)</f>
        <v>3074269</v>
      </c>
      <c r="F12" s="253">
        <f t="shared" si="0"/>
        <v>0.9810462259483475</v>
      </c>
    </row>
    <row r="13" spans="1:6" ht="12.75">
      <c r="A13" s="254"/>
      <c r="B13" s="254" t="s">
        <v>42</v>
      </c>
      <c r="C13" s="255" t="s">
        <v>43</v>
      </c>
      <c r="D13" s="256">
        <f>SUM(D14:D15)</f>
        <v>3016000</v>
      </c>
      <c r="E13" s="256">
        <f>SUM(E14:E15)</f>
        <v>3032354</v>
      </c>
      <c r="F13" s="257">
        <f t="shared" si="0"/>
        <v>0.9946068302051805</v>
      </c>
    </row>
    <row r="14" spans="1:6" ht="12.75">
      <c r="A14" s="254"/>
      <c r="B14" s="254"/>
      <c r="C14" s="258" t="s">
        <v>130</v>
      </c>
      <c r="D14" s="256">
        <v>229000</v>
      </c>
      <c r="E14" s="256">
        <v>382885</v>
      </c>
      <c r="F14" s="257">
        <f t="shared" si="0"/>
        <v>0.5980908105566946</v>
      </c>
    </row>
    <row r="15" spans="1:6" ht="12.75">
      <c r="A15" s="254"/>
      <c r="B15" s="254"/>
      <c r="C15" s="258" t="s">
        <v>141</v>
      </c>
      <c r="D15" s="256">
        <v>2787000</v>
      </c>
      <c r="E15" s="256">
        <v>2649469</v>
      </c>
      <c r="F15" s="257">
        <f t="shared" si="0"/>
        <v>1.0519088919326853</v>
      </c>
    </row>
    <row r="16" spans="1:6" ht="12.75">
      <c r="A16" s="254"/>
      <c r="B16" s="254" t="s">
        <v>365</v>
      </c>
      <c r="C16" s="255" t="s">
        <v>366</v>
      </c>
      <c r="D16" s="256">
        <f>SUM(D17:D18)</f>
        <v>0</v>
      </c>
      <c r="E16" s="256">
        <f>SUM(E17:E18)</f>
        <v>41915</v>
      </c>
      <c r="F16" s="257">
        <f t="shared" si="0"/>
        <v>0</v>
      </c>
    </row>
    <row r="17" spans="1:6" ht="12.75">
      <c r="A17" s="254"/>
      <c r="B17" s="254"/>
      <c r="C17" s="258" t="s">
        <v>130</v>
      </c>
      <c r="D17" s="256">
        <v>0</v>
      </c>
      <c r="E17" s="256">
        <v>10195</v>
      </c>
      <c r="F17" s="257">
        <f t="shared" si="0"/>
        <v>0</v>
      </c>
    </row>
    <row r="18" spans="1:6" ht="12.75">
      <c r="A18" s="254"/>
      <c r="B18" s="254"/>
      <c r="C18" s="258" t="s">
        <v>141</v>
      </c>
      <c r="D18" s="256">
        <v>0</v>
      </c>
      <c r="E18" s="256">
        <v>31720</v>
      </c>
      <c r="F18" s="257">
        <f t="shared" si="0"/>
        <v>0</v>
      </c>
    </row>
    <row r="19" spans="1:6" ht="12.75">
      <c r="A19" s="246" t="s">
        <v>146</v>
      </c>
      <c r="B19" s="246"/>
      <c r="C19" s="251" t="s">
        <v>147</v>
      </c>
      <c r="D19" s="252">
        <f>SUM(D20,D22)</f>
        <v>72260</v>
      </c>
      <c r="E19" s="252">
        <f>SUM(E20,E22)</f>
        <v>74986</v>
      </c>
      <c r="F19" s="253">
        <f t="shared" si="0"/>
        <v>0.9636465473555064</v>
      </c>
    </row>
    <row r="20" spans="1:6" ht="12.75">
      <c r="A20" s="254"/>
      <c r="B20" s="254" t="s">
        <v>367</v>
      </c>
      <c r="C20" s="255" t="s">
        <v>368</v>
      </c>
      <c r="D20" s="256">
        <f>D21</f>
        <v>0</v>
      </c>
      <c r="E20" s="256">
        <f>E21</f>
        <v>8966</v>
      </c>
      <c r="F20" s="257">
        <f t="shared" si="0"/>
        <v>0</v>
      </c>
    </row>
    <row r="21" spans="1:6" ht="12.75">
      <c r="A21" s="254"/>
      <c r="B21" s="254"/>
      <c r="C21" s="258" t="s">
        <v>130</v>
      </c>
      <c r="D21" s="256">
        <v>0</v>
      </c>
      <c r="E21" s="256">
        <v>8966</v>
      </c>
      <c r="F21" s="257">
        <f t="shared" si="0"/>
        <v>0</v>
      </c>
    </row>
    <row r="22" spans="1:6" ht="12.75">
      <c r="A22" s="254"/>
      <c r="B22" s="254" t="s">
        <v>148</v>
      </c>
      <c r="C22" s="255" t="s">
        <v>39</v>
      </c>
      <c r="D22" s="256">
        <f>D23</f>
        <v>72260</v>
      </c>
      <c r="E22" s="256">
        <f>E23</f>
        <v>66020</v>
      </c>
      <c r="F22" s="257">
        <f t="shared" si="0"/>
        <v>1.0945168130869434</v>
      </c>
    </row>
    <row r="23" spans="1:6" ht="12.75">
      <c r="A23" s="254"/>
      <c r="B23" s="254"/>
      <c r="C23" s="258" t="s">
        <v>130</v>
      </c>
      <c r="D23" s="256">
        <v>72260</v>
      </c>
      <c r="E23" s="256">
        <v>66020</v>
      </c>
      <c r="F23" s="257">
        <f t="shared" si="0"/>
        <v>1.0945168130869434</v>
      </c>
    </row>
    <row r="24" spans="1:6" ht="12.75">
      <c r="A24" s="246" t="s">
        <v>44</v>
      </c>
      <c r="B24" s="246"/>
      <c r="C24" s="251" t="s">
        <v>45</v>
      </c>
      <c r="D24" s="252">
        <f>D25</f>
        <v>1495750</v>
      </c>
      <c r="E24" s="252">
        <f>E25</f>
        <v>1795756</v>
      </c>
      <c r="F24" s="253">
        <f t="shared" si="0"/>
        <v>0.8329361004501725</v>
      </c>
    </row>
    <row r="25" spans="1:6" ht="12.75">
      <c r="A25" s="254"/>
      <c r="B25" s="254" t="s">
        <v>46</v>
      </c>
      <c r="C25" s="255" t="s">
        <v>47</v>
      </c>
      <c r="D25" s="256">
        <f>SUM(D26:D27)</f>
        <v>1495750</v>
      </c>
      <c r="E25" s="256">
        <f>SUM(E26:E27)</f>
        <v>1795756</v>
      </c>
      <c r="F25" s="257">
        <f t="shared" si="0"/>
        <v>0.8329361004501725</v>
      </c>
    </row>
    <row r="26" spans="1:6" ht="12.75">
      <c r="A26" s="254"/>
      <c r="B26" s="254"/>
      <c r="C26" s="258" t="s">
        <v>130</v>
      </c>
      <c r="D26" s="256">
        <v>1140550</v>
      </c>
      <c r="E26" s="256">
        <v>1297756</v>
      </c>
      <c r="F26" s="257">
        <f t="shared" si="0"/>
        <v>0.8788632069510756</v>
      </c>
    </row>
    <row r="27" spans="1:6" ht="12.75">
      <c r="A27" s="254"/>
      <c r="B27" s="254"/>
      <c r="C27" s="258" t="s">
        <v>141</v>
      </c>
      <c r="D27" s="256">
        <v>355200</v>
      </c>
      <c r="E27" s="256">
        <v>498000</v>
      </c>
      <c r="F27" s="257">
        <f t="shared" si="0"/>
        <v>0.7132530120481928</v>
      </c>
    </row>
    <row r="28" spans="1:6" ht="12.75">
      <c r="A28" s="246" t="s">
        <v>154</v>
      </c>
      <c r="B28" s="246"/>
      <c r="C28" s="251" t="s">
        <v>155</v>
      </c>
      <c r="D28" s="252">
        <f>SUM(D29,D31,D33,D36)</f>
        <v>157980</v>
      </c>
      <c r="E28" s="252">
        <f>SUM(E29,E31,E33,E36)</f>
        <v>245325</v>
      </c>
      <c r="F28" s="253">
        <f t="shared" si="0"/>
        <v>0.643962091103638</v>
      </c>
    </row>
    <row r="29" spans="1:6" ht="12.75">
      <c r="A29" s="254"/>
      <c r="B29" s="254" t="s">
        <v>156</v>
      </c>
      <c r="C29" s="255" t="s">
        <v>157</v>
      </c>
      <c r="D29" s="256">
        <f>D30</f>
        <v>30000</v>
      </c>
      <c r="E29" s="256">
        <f>E30</f>
        <v>30000</v>
      </c>
      <c r="F29" s="257">
        <f t="shared" si="0"/>
        <v>1</v>
      </c>
    </row>
    <row r="30" spans="1:6" ht="12.75">
      <c r="A30" s="254"/>
      <c r="B30" s="254"/>
      <c r="C30" s="258" t="s">
        <v>130</v>
      </c>
      <c r="D30" s="256">
        <v>30000</v>
      </c>
      <c r="E30" s="256">
        <v>30000</v>
      </c>
      <c r="F30" s="257">
        <f t="shared" si="0"/>
        <v>1</v>
      </c>
    </row>
    <row r="31" spans="1:6" ht="25.5">
      <c r="A31" s="254"/>
      <c r="B31" s="254" t="s">
        <v>158</v>
      </c>
      <c r="C31" s="255" t="s">
        <v>159</v>
      </c>
      <c r="D31" s="256">
        <f>D32</f>
        <v>20000</v>
      </c>
      <c r="E31" s="256">
        <f>E32</f>
        <v>40000</v>
      </c>
      <c r="F31" s="257">
        <f t="shared" si="0"/>
        <v>0.5</v>
      </c>
    </row>
    <row r="32" spans="1:6" ht="12.75">
      <c r="A32" s="254"/>
      <c r="B32" s="254"/>
      <c r="C32" s="258" t="s">
        <v>130</v>
      </c>
      <c r="D32" s="256">
        <v>20000</v>
      </c>
      <c r="E32" s="256">
        <v>40000</v>
      </c>
      <c r="F32" s="257">
        <f t="shared" si="0"/>
        <v>0.5</v>
      </c>
    </row>
    <row r="33" spans="1:6" ht="12.75">
      <c r="A33" s="254"/>
      <c r="B33" s="254" t="s">
        <v>160</v>
      </c>
      <c r="C33" s="255" t="s">
        <v>161</v>
      </c>
      <c r="D33" s="256">
        <f>SUM(D34:D35)</f>
        <v>107980</v>
      </c>
      <c r="E33" s="256">
        <f>SUM(E34:E35)</f>
        <v>174525</v>
      </c>
      <c r="F33" s="257">
        <f t="shared" si="0"/>
        <v>0.6187079215012176</v>
      </c>
    </row>
    <row r="34" spans="1:6" ht="12.75">
      <c r="A34" s="254"/>
      <c r="B34" s="254"/>
      <c r="C34" s="258" t="s">
        <v>130</v>
      </c>
      <c r="D34" s="256">
        <v>0</v>
      </c>
      <c r="E34" s="256">
        <v>66545</v>
      </c>
      <c r="F34" s="257">
        <f t="shared" si="0"/>
        <v>0</v>
      </c>
    </row>
    <row r="35" spans="1:6" ht="12.75">
      <c r="A35" s="254"/>
      <c r="B35" s="254"/>
      <c r="C35" s="258" t="s">
        <v>141</v>
      </c>
      <c r="D35" s="256">
        <v>107980</v>
      </c>
      <c r="E35" s="256">
        <v>107980</v>
      </c>
      <c r="F35" s="257">
        <f t="shared" si="0"/>
        <v>1</v>
      </c>
    </row>
    <row r="36" spans="1:6" ht="12.75">
      <c r="A36" s="254"/>
      <c r="B36" s="254" t="s">
        <v>162</v>
      </c>
      <c r="C36" s="255" t="s">
        <v>39</v>
      </c>
      <c r="D36" s="256">
        <f>D37</f>
        <v>0</v>
      </c>
      <c r="E36" s="256">
        <f>E37</f>
        <v>800</v>
      </c>
      <c r="F36" s="257">
        <f t="shared" si="0"/>
        <v>0</v>
      </c>
    </row>
    <row r="37" spans="1:6" ht="12.75">
      <c r="A37" s="254"/>
      <c r="B37" s="254"/>
      <c r="C37" s="258" t="s">
        <v>130</v>
      </c>
      <c r="D37" s="256">
        <v>0</v>
      </c>
      <c r="E37" s="256">
        <v>800</v>
      </c>
      <c r="F37" s="257">
        <f aca="true" t="shared" si="1" ref="F37:F69">(D37/E37)</f>
        <v>0</v>
      </c>
    </row>
    <row r="38" spans="1:6" ht="12.75">
      <c r="A38" s="246" t="s">
        <v>48</v>
      </c>
      <c r="B38" s="246"/>
      <c r="C38" s="251" t="s">
        <v>49</v>
      </c>
      <c r="D38" s="252">
        <f>SUM(D39,D41,D43,D46)</f>
        <v>2716282</v>
      </c>
      <c r="E38" s="252">
        <f>SUM(E39,E41,E43,E46)</f>
        <v>2621258</v>
      </c>
      <c r="F38" s="253">
        <f t="shared" si="1"/>
        <v>1.0362512961333832</v>
      </c>
    </row>
    <row r="39" spans="1:6" ht="12.75">
      <c r="A39" s="254"/>
      <c r="B39" s="254" t="s">
        <v>50</v>
      </c>
      <c r="C39" s="255" t="s">
        <v>51</v>
      </c>
      <c r="D39" s="256">
        <f>D40</f>
        <v>97523</v>
      </c>
      <c r="E39" s="256">
        <f>E40</f>
        <v>100537</v>
      </c>
      <c r="F39" s="257">
        <f t="shared" si="1"/>
        <v>0.9700209872982086</v>
      </c>
    </row>
    <row r="40" spans="1:6" ht="12.75">
      <c r="A40" s="254"/>
      <c r="B40" s="254"/>
      <c r="C40" s="258" t="s">
        <v>130</v>
      </c>
      <c r="D40" s="256">
        <v>97523</v>
      </c>
      <c r="E40" s="256">
        <v>100537</v>
      </c>
      <c r="F40" s="257">
        <f t="shared" si="1"/>
        <v>0.9700209872982086</v>
      </c>
    </row>
    <row r="41" spans="1:6" ht="25.5">
      <c r="A41" s="254"/>
      <c r="B41" s="254" t="s">
        <v>166</v>
      </c>
      <c r="C41" s="255" t="s">
        <v>167</v>
      </c>
      <c r="D41" s="256">
        <f>D42</f>
        <v>117750</v>
      </c>
      <c r="E41" s="256">
        <f>E42</f>
        <v>115078</v>
      </c>
      <c r="F41" s="257">
        <f t="shared" si="1"/>
        <v>1.0232190340464729</v>
      </c>
    </row>
    <row r="42" spans="1:6" ht="12.75">
      <c r="A42" s="254"/>
      <c r="B42" s="254"/>
      <c r="C42" s="258" t="s">
        <v>130</v>
      </c>
      <c r="D42" s="256">
        <v>117750</v>
      </c>
      <c r="E42" s="256">
        <v>115078</v>
      </c>
      <c r="F42" s="257">
        <f t="shared" si="1"/>
        <v>1.0232190340464729</v>
      </c>
    </row>
    <row r="43" spans="1:6" ht="25.5">
      <c r="A43" s="254"/>
      <c r="B43" s="254" t="s">
        <v>168</v>
      </c>
      <c r="C43" s="255" t="s">
        <v>169</v>
      </c>
      <c r="D43" s="256">
        <f>SUM(D44:D45)</f>
        <v>2447124</v>
      </c>
      <c r="E43" s="256">
        <f>SUM(E44:E45)</f>
        <v>2338505</v>
      </c>
      <c r="F43" s="257">
        <f t="shared" si="1"/>
        <v>1.046448051212206</v>
      </c>
    </row>
    <row r="44" spans="1:6" ht="12.75">
      <c r="A44" s="254"/>
      <c r="B44" s="254"/>
      <c r="C44" s="258" t="s">
        <v>130</v>
      </c>
      <c r="D44" s="256">
        <v>2380124</v>
      </c>
      <c r="E44" s="256">
        <v>2236388</v>
      </c>
      <c r="F44" s="257">
        <f t="shared" si="1"/>
        <v>1.0642714949284293</v>
      </c>
    </row>
    <row r="45" spans="1:6" ht="12.75">
      <c r="A45" s="254"/>
      <c r="B45" s="254"/>
      <c r="C45" s="258" t="s">
        <v>141</v>
      </c>
      <c r="D45" s="256">
        <v>67000</v>
      </c>
      <c r="E45" s="256">
        <v>102117</v>
      </c>
      <c r="F45" s="257">
        <f t="shared" si="1"/>
        <v>0.6561101481633812</v>
      </c>
    </row>
    <row r="46" spans="1:6" ht="12.75">
      <c r="A46" s="254"/>
      <c r="B46" s="254" t="s">
        <v>178</v>
      </c>
      <c r="C46" s="255" t="s">
        <v>39</v>
      </c>
      <c r="D46" s="256">
        <f>D47</f>
        <v>53885</v>
      </c>
      <c r="E46" s="256">
        <f>E47</f>
        <v>67138</v>
      </c>
      <c r="F46" s="257">
        <f t="shared" si="1"/>
        <v>0.8026006136614138</v>
      </c>
    </row>
    <row r="47" spans="1:6" ht="12.75">
      <c r="A47" s="254"/>
      <c r="B47" s="254"/>
      <c r="C47" s="258" t="s">
        <v>130</v>
      </c>
      <c r="D47" s="256">
        <v>53885</v>
      </c>
      <c r="E47" s="256">
        <v>67138</v>
      </c>
      <c r="F47" s="257">
        <f t="shared" si="1"/>
        <v>0.8026006136614138</v>
      </c>
    </row>
    <row r="48" spans="1:6" ht="38.25">
      <c r="A48" s="246" t="s">
        <v>52</v>
      </c>
      <c r="B48" s="246"/>
      <c r="C48" s="251" t="s">
        <v>53</v>
      </c>
      <c r="D48" s="252">
        <f>SUM(D49,D51)</f>
        <v>2240</v>
      </c>
      <c r="E48" s="252">
        <f>SUM(E49,E51)</f>
        <v>62516</v>
      </c>
      <c r="F48" s="253">
        <f t="shared" si="1"/>
        <v>0.0358308273082091</v>
      </c>
    </row>
    <row r="49" spans="1:6" ht="25.5">
      <c r="A49" s="254"/>
      <c r="B49" s="254" t="s">
        <v>54</v>
      </c>
      <c r="C49" s="255" t="s">
        <v>55</v>
      </c>
      <c r="D49" s="256">
        <f>D50</f>
        <v>2240</v>
      </c>
      <c r="E49" s="256">
        <f>E50</f>
        <v>2248</v>
      </c>
      <c r="F49" s="257">
        <f t="shared" si="1"/>
        <v>0.99644128113879</v>
      </c>
    </row>
    <row r="50" spans="1:6" ht="12.75">
      <c r="A50" s="254"/>
      <c r="B50" s="254"/>
      <c r="C50" s="258" t="s">
        <v>130</v>
      </c>
      <c r="D50" s="256">
        <v>2240</v>
      </c>
      <c r="E50" s="256">
        <v>2248</v>
      </c>
      <c r="F50" s="257">
        <f t="shared" si="1"/>
        <v>0.99644128113879</v>
      </c>
    </row>
    <row r="51" spans="1:6" ht="63.75">
      <c r="A51" s="254"/>
      <c r="B51" s="254" t="s">
        <v>369</v>
      </c>
      <c r="C51" s="255" t="s">
        <v>370</v>
      </c>
      <c r="D51" s="256">
        <f>D52</f>
        <v>0</v>
      </c>
      <c r="E51" s="256">
        <f>E52</f>
        <v>60268</v>
      </c>
      <c r="F51" s="257">
        <f t="shared" si="1"/>
        <v>0</v>
      </c>
    </row>
    <row r="52" spans="1:6" ht="12.75">
      <c r="A52" s="254"/>
      <c r="B52" s="254"/>
      <c r="C52" s="258" t="s">
        <v>130</v>
      </c>
      <c r="D52" s="256">
        <v>0</v>
      </c>
      <c r="E52" s="256">
        <v>60268</v>
      </c>
      <c r="F52" s="257">
        <f t="shared" si="1"/>
        <v>0</v>
      </c>
    </row>
    <row r="53" spans="1:6" ht="25.5">
      <c r="A53" s="246" t="s">
        <v>56</v>
      </c>
      <c r="B53" s="246"/>
      <c r="C53" s="251" t="s">
        <v>57</v>
      </c>
      <c r="D53" s="252">
        <f>SUM(D54,D57,D60,D62)</f>
        <v>328701</v>
      </c>
      <c r="E53" s="252">
        <f>SUM(E54,E57,E60,E62)</f>
        <v>326395</v>
      </c>
      <c r="F53" s="253">
        <f t="shared" si="1"/>
        <v>1.007065059207402</v>
      </c>
    </row>
    <row r="54" spans="1:6" ht="12.75">
      <c r="A54" s="254"/>
      <c r="B54" s="254" t="s">
        <v>179</v>
      </c>
      <c r="C54" s="255" t="s">
        <v>180</v>
      </c>
      <c r="D54" s="256">
        <f>SUM(D55:D56)</f>
        <v>82880</v>
      </c>
      <c r="E54" s="256">
        <f>SUM(E55:E56)</f>
        <v>109260</v>
      </c>
      <c r="F54" s="257">
        <f t="shared" si="1"/>
        <v>0.7585575691012264</v>
      </c>
    </row>
    <row r="55" spans="1:6" ht="12.75">
      <c r="A55" s="254"/>
      <c r="B55" s="254"/>
      <c r="C55" s="258" t="s">
        <v>130</v>
      </c>
      <c r="D55" s="256">
        <v>82880</v>
      </c>
      <c r="E55" s="256">
        <v>83910</v>
      </c>
      <c r="F55" s="257">
        <f t="shared" si="1"/>
        <v>0.9877249433917292</v>
      </c>
    </row>
    <row r="56" spans="1:6" ht="12.75">
      <c r="A56" s="254"/>
      <c r="B56" s="254"/>
      <c r="C56" s="258" t="s">
        <v>141</v>
      </c>
      <c r="D56" s="256">
        <v>0</v>
      </c>
      <c r="E56" s="256">
        <v>25350</v>
      </c>
      <c r="F56" s="257">
        <f t="shared" si="1"/>
        <v>0</v>
      </c>
    </row>
    <row r="57" spans="1:6" ht="12.75">
      <c r="A57" s="254"/>
      <c r="B57" s="254" t="s">
        <v>58</v>
      </c>
      <c r="C57" s="255" t="s">
        <v>59</v>
      </c>
      <c r="D57" s="256">
        <f>SUM(D58:D59)</f>
        <v>6100</v>
      </c>
      <c r="E57" s="256">
        <f>SUM(E58:E59)</f>
        <v>11178</v>
      </c>
      <c r="F57" s="257">
        <f t="shared" si="1"/>
        <v>0.5457147969225264</v>
      </c>
    </row>
    <row r="58" spans="1:6" ht="12.75">
      <c r="A58" s="254"/>
      <c r="B58" s="254"/>
      <c r="C58" s="258" t="s">
        <v>130</v>
      </c>
      <c r="D58" s="256">
        <v>6100</v>
      </c>
      <c r="E58" s="256">
        <v>7178</v>
      </c>
      <c r="F58" s="257">
        <f t="shared" si="1"/>
        <v>0.8498188910560045</v>
      </c>
    </row>
    <row r="59" spans="1:6" ht="12.75">
      <c r="A59" s="254"/>
      <c r="B59" s="254"/>
      <c r="C59" s="258" t="s">
        <v>141</v>
      </c>
      <c r="D59" s="256">
        <v>0</v>
      </c>
      <c r="E59" s="256">
        <v>4000</v>
      </c>
      <c r="F59" s="257">
        <f t="shared" si="1"/>
        <v>0</v>
      </c>
    </row>
    <row r="60" spans="1:6" ht="12.75">
      <c r="A60" s="254"/>
      <c r="B60" s="254" t="s">
        <v>371</v>
      </c>
      <c r="C60" s="255" t="s">
        <v>532</v>
      </c>
      <c r="D60" s="256">
        <f>D61</f>
        <v>0</v>
      </c>
      <c r="E60" s="256">
        <f>E61</f>
        <v>2000</v>
      </c>
      <c r="F60" s="257">
        <f t="shared" si="1"/>
        <v>0</v>
      </c>
    </row>
    <row r="61" spans="1:6" ht="12.75">
      <c r="A61" s="254"/>
      <c r="B61" s="254"/>
      <c r="C61" s="258" t="s">
        <v>130</v>
      </c>
      <c r="D61" s="256">
        <v>0</v>
      </c>
      <c r="E61" s="256">
        <v>2000</v>
      </c>
      <c r="F61" s="257">
        <f t="shared" si="1"/>
        <v>0</v>
      </c>
    </row>
    <row r="62" spans="1:6" ht="12.75">
      <c r="A62" s="254"/>
      <c r="B62" s="254" t="s">
        <v>60</v>
      </c>
      <c r="C62" s="255" t="s">
        <v>61</v>
      </c>
      <c r="D62" s="256">
        <f>SUM(D63:D64)</f>
        <v>239721</v>
      </c>
      <c r="E62" s="256">
        <f>E63</f>
        <v>203957</v>
      </c>
      <c r="F62" s="257">
        <f t="shared" si="1"/>
        <v>1.175350686664346</v>
      </c>
    </row>
    <row r="63" spans="1:6" ht="12.75">
      <c r="A63" s="254"/>
      <c r="B63" s="254"/>
      <c r="C63" s="258" t="s">
        <v>130</v>
      </c>
      <c r="D63" s="256">
        <v>228086</v>
      </c>
      <c r="E63" s="256">
        <v>203957</v>
      </c>
      <c r="F63" s="257">
        <f t="shared" si="1"/>
        <v>1.118304348465608</v>
      </c>
    </row>
    <row r="64" spans="1:6" ht="12.75">
      <c r="A64" s="254"/>
      <c r="B64" s="254"/>
      <c r="C64" s="258" t="s">
        <v>141</v>
      </c>
      <c r="D64" s="256">
        <v>11635</v>
      </c>
      <c r="E64" s="256">
        <v>0</v>
      </c>
      <c r="F64" s="274" t="s">
        <v>310</v>
      </c>
    </row>
    <row r="65" spans="1:6" ht="63.75">
      <c r="A65" s="246" t="s">
        <v>62</v>
      </c>
      <c r="B65" s="246"/>
      <c r="C65" s="251" t="s">
        <v>63</v>
      </c>
      <c r="D65" s="252">
        <f>D66</f>
        <v>55000</v>
      </c>
      <c r="E65" s="252">
        <f>E66</f>
        <v>29000</v>
      </c>
      <c r="F65" s="253">
        <f t="shared" si="1"/>
        <v>1.896551724137931</v>
      </c>
    </row>
    <row r="66" spans="1:6" ht="25.5">
      <c r="A66" s="254"/>
      <c r="B66" s="254" t="s">
        <v>181</v>
      </c>
      <c r="C66" s="255" t="s">
        <v>182</v>
      </c>
      <c r="D66" s="256">
        <f>D67</f>
        <v>55000</v>
      </c>
      <c r="E66" s="256">
        <f>E67</f>
        <v>29000</v>
      </c>
      <c r="F66" s="257">
        <f t="shared" si="1"/>
        <v>1.896551724137931</v>
      </c>
    </row>
    <row r="67" spans="1:6" ht="12.75">
      <c r="A67" s="254"/>
      <c r="B67" s="254"/>
      <c r="C67" s="258" t="s">
        <v>130</v>
      </c>
      <c r="D67" s="256">
        <v>55000</v>
      </c>
      <c r="E67" s="256">
        <v>29000</v>
      </c>
      <c r="F67" s="257">
        <f t="shared" si="1"/>
        <v>1.896551724137931</v>
      </c>
    </row>
    <row r="68" spans="1:6" ht="12.75">
      <c r="A68" s="246" t="s">
        <v>184</v>
      </c>
      <c r="B68" s="246"/>
      <c r="C68" s="251" t="s">
        <v>185</v>
      </c>
      <c r="D68" s="252">
        <f>D69</f>
        <v>199855</v>
      </c>
      <c r="E68" s="252">
        <f>E69</f>
        <v>113514</v>
      </c>
      <c r="F68" s="253">
        <f t="shared" si="1"/>
        <v>1.7606198354388005</v>
      </c>
    </row>
    <row r="69" spans="1:6" ht="12.75">
      <c r="A69" s="254"/>
      <c r="B69" s="254" t="s">
        <v>186</v>
      </c>
      <c r="C69" s="255" t="s">
        <v>187</v>
      </c>
      <c r="D69" s="256">
        <f>D70</f>
        <v>199855</v>
      </c>
      <c r="E69" s="256">
        <f>E70</f>
        <v>113514</v>
      </c>
      <c r="F69" s="257">
        <f t="shared" si="1"/>
        <v>1.7606198354388005</v>
      </c>
    </row>
    <row r="70" spans="1:6" ht="12.75">
      <c r="A70" s="254"/>
      <c r="B70" s="254"/>
      <c r="C70" s="258" t="s">
        <v>130</v>
      </c>
      <c r="D70" s="256">
        <v>199855</v>
      </c>
      <c r="E70" s="256">
        <v>113514</v>
      </c>
      <c r="F70" s="257">
        <f aca="true" t="shared" si="2" ref="F70:F91">(D70/E70)</f>
        <v>1.7606198354388005</v>
      </c>
    </row>
    <row r="71" spans="1:6" ht="12.75">
      <c r="A71" s="246" t="s">
        <v>66</v>
      </c>
      <c r="B71" s="246"/>
      <c r="C71" s="251" t="s">
        <v>67</v>
      </c>
      <c r="D71" s="252">
        <f>D72</f>
        <v>50000</v>
      </c>
      <c r="E71" s="252">
        <f>E72</f>
        <v>21286</v>
      </c>
      <c r="F71" s="253">
        <f t="shared" si="2"/>
        <v>2.348961758902565</v>
      </c>
    </row>
    <row r="72" spans="1:6" ht="12.75">
      <c r="A72" s="254"/>
      <c r="B72" s="254" t="s">
        <v>188</v>
      </c>
      <c r="C72" s="255" t="s">
        <v>189</v>
      </c>
      <c r="D72" s="256">
        <f>D73</f>
        <v>50000</v>
      </c>
      <c r="E72" s="256">
        <f>E73</f>
        <v>21286</v>
      </c>
      <c r="F72" s="257">
        <f t="shared" si="2"/>
        <v>2.348961758902565</v>
      </c>
    </row>
    <row r="73" spans="1:6" ht="12.75">
      <c r="A73" s="254"/>
      <c r="B73" s="254"/>
      <c r="C73" s="258" t="s">
        <v>130</v>
      </c>
      <c r="D73" s="256">
        <v>50000</v>
      </c>
      <c r="E73" s="256">
        <v>21286</v>
      </c>
      <c r="F73" s="257">
        <f t="shared" si="2"/>
        <v>2.348961758902565</v>
      </c>
    </row>
    <row r="74" spans="1:6" ht="12.75">
      <c r="A74" s="246" t="s">
        <v>71</v>
      </c>
      <c r="B74" s="246"/>
      <c r="C74" s="251" t="s">
        <v>72</v>
      </c>
      <c r="D74" s="252">
        <f>SUM(D75,D78,D81,D84,D86,D89)</f>
        <v>11393307</v>
      </c>
      <c r="E74" s="252">
        <f>SUM(E75,E78,E81,E84,E86,E89)</f>
        <v>11337542</v>
      </c>
      <c r="F74" s="253">
        <f t="shared" si="2"/>
        <v>1.0049186146344595</v>
      </c>
    </row>
    <row r="75" spans="1:6" ht="12.75">
      <c r="A75" s="254"/>
      <c r="B75" s="254" t="s">
        <v>73</v>
      </c>
      <c r="C75" s="255" t="s">
        <v>74</v>
      </c>
      <c r="D75" s="256">
        <f>SUM(D76:D77)</f>
        <v>5424972</v>
      </c>
      <c r="E75" s="256">
        <f>SUM(E76:E77)</f>
        <v>5243362</v>
      </c>
      <c r="F75" s="257">
        <f t="shared" si="2"/>
        <v>1.034636174271393</v>
      </c>
    </row>
    <row r="76" spans="1:6" ht="12.75">
      <c r="A76" s="254"/>
      <c r="B76" s="254"/>
      <c r="C76" s="258" t="s">
        <v>130</v>
      </c>
      <c r="D76" s="256">
        <v>5394972</v>
      </c>
      <c r="E76" s="256">
        <v>5177862</v>
      </c>
      <c r="F76" s="257">
        <f t="shared" si="2"/>
        <v>1.0419304338354325</v>
      </c>
    </row>
    <row r="77" spans="1:6" ht="12.75">
      <c r="A77" s="254"/>
      <c r="B77" s="254"/>
      <c r="C77" s="258" t="s">
        <v>141</v>
      </c>
      <c r="D77" s="256">
        <v>30000</v>
      </c>
      <c r="E77" s="256">
        <v>65500</v>
      </c>
      <c r="F77" s="257">
        <f t="shared" si="2"/>
        <v>0.4580152671755725</v>
      </c>
    </row>
    <row r="78" spans="1:6" ht="12.75">
      <c r="A78" s="254"/>
      <c r="B78" s="254" t="s">
        <v>75</v>
      </c>
      <c r="C78" s="255" t="s">
        <v>76</v>
      </c>
      <c r="D78" s="256">
        <f>SUM(D79:D80)</f>
        <v>2335564</v>
      </c>
      <c r="E78" s="256">
        <f>SUM(E79:E80)</f>
        <v>2444622</v>
      </c>
      <c r="F78" s="257">
        <f t="shared" si="2"/>
        <v>0.9553886040459425</v>
      </c>
    </row>
    <row r="79" spans="1:6" ht="12.75">
      <c r="A79" s="254"/>
      <c r="B79" s="254"/>
      <c r="C79" s="258" t="s">
        <v>130</v>
      </c>
      <c r="D79" s="256">
        <v>2255564</v>
      </c>
      <c r="E79" s="256">
        <v>2437622</v>
      </c>
      <c r="F79" s="257">
        <f t="shared" si="2"/>
        <v>0.9253132766277955</v>
      </c>
    </row>
    <row r="80" spans="1:6" ht="12.75">
      <c r="A80" s="254"/>
      <c r="B80" s="254"/>
      <c r="C80" s="258" t="s">
        <v>141</v>
      </c>
      <c r="D80" s="256">
        <v>80000</v>
      </c>
      <c r="E80" s="256">
        <v>7000</v>
      </c>
      <c r="F80" s="257">
        <f t="shared" si="2"/>
        <v>11.428571428571429</v>
      </c>
    </row>
    <row r="81" spans="1:6" ht="12.75">
      <c r="A81" s="254"/>
      <c r="B81" s="254" t="s">
        <v>77</v>
      </c>
      <c r="C81" s="255" t="s">
        <v>78</v>
      </c>
      <c r="D81" s="256">
        <f>SUM(D82:D83)</f>
        <v>3131593</v>
      </c>
      <c r="E81" s="256">
        <f>SUM(E82:E83)</f>
        <v>3151307</v>
      </c>
      <c r="F81" s="257">
        <f t="shared" si="2"/>
        <v>0.9937441829691617</v>
      </c>
    </row>
    <row r="82" spans="1:6" ht="12.75">
      <c r="A82" s="254"/>
      <c r="B82" s="254"/>
      <c r="C82" s="258" t="s">
        <v>130</v>
      </c>
      <c r="D82" s="256">
        <v>3131593</v>
      </c>
      <c r="E82" s="256">
        <v>3107607</v>
      </c>
      <c r="F82" s="257">
        <f t="shared" si="2"/>
        <v>1.0077184792028078</v>
      </c>
    </row>
    <row r="83" spans="1:6" ht="12.75">
      <c r="A83" s="254"/>
      <c r="B83" s="254"/>
      <c r="C83" s="258" t="s">
        <v>141</v>
      </c>
      <c r="D83" s="256">
        <v>0</v>
      </c>
      <c r="E83" s="256">
        <v>43700</v>
      </c>
      <c r="F83" s="257">
        <f t="shared" si="2"/>
        <v>0</v>
      </c>
    </row>
    <row r="84" spans="1:6" ht="12.75">
      <c r="A84" s="254"/>
      <c r="B84" s="254" t="s">
        <v>195</v>
      </c>
      <c r="C84" s="255" t="s">
        <v>196</v>
      </c>
      <c r="D84" s="256">
        <f>D85</f>
        <v>341429</v>
      </c>
      <c r="E84" s="256">
        <f>E85</f>
        <v>301133</v>
      </c>
      <c r="F84" s="257">
        <f t="shared" si="2"/>
        <v>1.1338146267596045</v>
      </c>
    </row>
    <row r="85" spans="1:6" ht="12.75">
      <c r="A85" s="254"/>
      <c r="B85" s="254"/>
      <c r="C85" s="258" t="s">
        <v>130</v>
      </c>
      <c r="D85" s="256">
        <v>341429</v>
      </c>
      <c r="E85" s="256">
        <v>301133</v>
      </c>
      <c r="F85" s="257">
        <f t="shared" si="2"/>
        <v>1.1338146267596045</v>
      </c>
    </row>
    <row r="86" spans="1:6" ht="12.75">
      <c r="A86" s="254"/>
      <c r="B86" s="254" t="s">
        <v>197</v>
      </c>
      <c r="C86" s="255" t="s">
        <v>198</v>
      </c>
      <c r="D86" s="256">
        <f>SUM(D87:D88)</f>
        <v>42420</v>
      </c>
      <c r="E86" s="256">
        <f>SUM(E87:E88)</f>
        <v>59258</v>
      </c>
      <c r="F86" s="257">
        <f t="shared" si="2"/>
        <v>0.7158527118701272</v>
      </c>
    </row>
    <row r="87" spans="1:6" ht="12.75">
      <c r="A87" s="254"/>
      <c r="B87" s="254"/>
      <c r="C87" s="258" t="s">
        <v>130</v>
      </c>
      <c r="D87" s="256">
        <v>42420</v>
      </c>
      <c r="E87" s="256">
        <v>53530</v>
      </c>
      <c r="F87" s="257">
        <f t="shared" si="2"/>
        <v>0.7924528301886793</v>
      </c>
    </row>
    <row r="88" spans="1:6" ht="12.75">
      <c r="A88" s="254"/>
      <c r="B88" s="254"/>
      <c r="C88" s="258" t="s">
        <v>141</v>
      </c>
      <c r="D88" s="256">
        <v>0</v>
      </c>
      <c r="E88" s="256">
        <v>5728</v>
      </c>
      <c r="F88" s="257">
        <f t="shared" si="2"/>
        <v>0</v>
      </c>
    </row>
    <row r="89" spans="1:6" ht="12.75">
      <c r="A89" s="254"/>
      <c r="B89" s="254" t="s">
        <v>199</v>
      </c>
      <c r="C89" s="255" t="s">
        <v>39</v>
      </c>
      <c r="D89" s="256">
        <f>D90</f>
        <v>117329</v>
      </c>
      <c r="E89" s="256">
        <f>E90</f>
        <v>137860</v>
      </c>
      <c r="F89" s="257">
        <f t="shared" si="2"/>
        <v>0.8510735528797331</v>
      </c>
    </row>
    <row r="90" spans="1:6" ht="12.75">
      <c r="A90" s="254"/>
      <c r="B90" s="254"/>
      <c r="C90" s="258" t="s">
        <v>130</v>
      </c>
      <c r="D90" s="256">
        <v>117329</v>
      </c>
      <c r="E90" s="256">
        <v>137860</v>
      </c>
      <c r="F90" s="257">
        <f t="shared" si="2"/>
        <v>0.8510735528797331</v>
      </c>
    </row>
    <row r="91" spans="1:6" ht="12.75">
      <c r="A91" s="246" t="s">
        <v>79</v>
      </c>
      <c r="B91" s="246"/>
      <c r="C91" s="251" t="s">
        <v>80</v>
      </c>
      <c r="D91" s="252">
        <f>SUM(D92,D94,D97)</f>
        <v>173700</v>
      </c>
      <c r="E91" s="252">
        <f>SUM(E92,E94,E97)</f>
        <v>166461</v>
      </c>
      <c r="F91" s="253">
        <f t="shared" si="2"/>
        <v>1.043487663777101</v>
      </c>
    </row>
    <row r="92" spans="1:6" ht="12.75">
      <c r="A92" s="254"/>
      <c r="B92" s="254" t="s">
        <v>203</v>
      </c>
      <c r="C92" s="255" t="s">
        <v>204</v>
      </c>
      <c r="D92" s="256">
        <f>D93</f>
        <v>12800</v>
      </c>
      <c r="E92" s="256">
        <f>E93</f>
        <v>0</v>
      </c>
      <c r="F92" s="274" t="s">
        <v>310</v>
      </c>
    </row>
    <row r="93" spans="1:6" ht="12.75">
      <c r="A93" s="254"/>
      <c r="B93" s="254"/>
      <c r="C93" s="258" t="s">
        <v>130</v>
      </c>
      <c r="D93" s="256">
        <v>12800</v>
      </c>
      <c r="E93" s="256">
        <v>0</v>
      </c>
      <c r="F93" s="274" t="s">
        <v>310</v>
      </c>
    </row>
    <row r="94" spans="1:6" ht="12.75">
      <c r="A94" s="254"/>
      <c r="B94" s="254" t="s">
        <v>81</v>
      </c>
      <c r="C94" s="255" t="s">
        <v>82</v>
      </c>
      <c r="D94" s="256">
        <f>SUM(D95:D96)</f>
        <v>133500</v>
      </c>
      <c r="E94" s="256">
        <f>SUM(E95:E96)</f>
        <v>143461</v>
      </c>
      <c r="F94" s="257">
        <f aca="true" t="shared" si="3" ref="F94:F136">(D94/E94)</f>
        <v>0.9305664954238434</v>
      </c>
    </row>
    <row r="95" spans="1:6" ht="12.75">
      <c r="A95" s="254"/>
      <c r="B95" s="254"/>
      <c r="C95" s="258" t="s">
        <v>130</v>
      </c>
      <c r="D95" s="256">
        <v>129500</v>
      </c>
      <c r="E95" s="256">
        <v>139461</v>
      </c>
      <c r="F95" s="257">
        <f t="shared" si="3"/>
        <v>0.9285750138031421</v>
      </c>
    </row>
    <row r="96" spans="1:6" ht="12.75">
      <c r="A96" s="254"/>
      <c r="B96" s="254"/>
      <c r="C96" s="258" t="s">
        <v>141</v>
      </c>
      <c r="D96" s="256">
        <v>4000</v>
      </c>
      <c r="E96" s="256">
        <v>4000</v>
      </c>
      <c r="F96" s="257">
        <f t="shared" si="3"/>
        <v>1</v>
      </c>
    </row>
    <row r="97" spans="1:6" ht="12.75">
      <c r="A97" s="254"/>
      <c r="B97" s="254" t="s">
        <v>84</v>
      </c>
      <c r="C97" s="255" t="s">
        <v>39</v>
      </c>
      <c r="D97" s="256">
        <f>D98</f>
        <v>27400</v>
      </c>
      <c r="E97" s="256">
        <f>E98</f>
        <v>23000</v>
      </c>
      <c r="F97" s="257">
        <f t="shared" si="3"/>
        <v>1.191304347826087</v>
      </c>
    </row>
    <row r="98" spans="1:6" ht="12.75">
      <c r="A98" s="254"/>
      <c r="B98" s="254"/>
      <c r="C98" s="258" t="s">
        <v>130</v>
      </c>
      <c r="D98" s="256">
        <v>27400</v>
      </c>
      <c r="E98" s="256">
        <v>23000</v>
      </c>
      <c r="F98" s="257">
        <f t="shared" si="3"/>
        <v>1.191304347826087</v>
      </c>
    </row>
    <row r="99" spans="1:6" ht="12.75">
      <c r="A99" s="246" t="s">
        <v>85</v>
      </c>
      <c r="B99" s="246"/>
      <c r="C99" s="251" t="s">
        <v>86</v>
      </c>
      <c r="D99" s="252">
        <f>SUM(D100,D102,D104,D106,D108,D110,D112)</f>
        <v>5904878</v>
      </c>
      <c r="E99" s="252">
        <f>SUM(E100,E102,E104,E106,E108,E110,E112)</f>
        <v>5980949</v>
      </c>
      <c r="F99" s="253">
        <f t="shared" si="3"/>
        <v>0.9872811154216496</v>
      </c>
    </row>
    <row r="100" spans="1:6" ht="51">
      <c r="A100" s="254"/>
      <c r="B100" s="254" t="s">
        <v>87</v>
      </c>
      <c r="C100" s="255" t="s">
        <v>88</v>
      </c>
      <c r="D100" s="256">
        <f>D101</f>
        <v>3913000</v>
      </c>
      <c r="E100" s="256">
        <f>E101</f>
        <v>4032000</v>
      </c>
      <c r="F100" s="257">
        <f t="shared" si="3"/>
        <v>0.9704861111111112</v>
      </c>
    </row>
    <row r="101" spans="1:6" ht="12.75">
      <c r="A101" s="254"/>
      <c r="B101" s="254"/>
      <c r="C101" s="258" t="s">
        <v>130</v>
      </c>
      <c r="D101" s="256">
        <v>3913000</v>
      </c>
      <c r="E101" s="256">
        <v>4032000</v>
      </c>
      <c r="F101" s="257">
        <f t="shared" si="3"/>
        <v>0.9704861111111112</v>
      </c>
    </row>
    <row r="102" spans="1:6" ht="51">
      <c r="A102" s="254"/>
      <c r="B102" s="254" t="s">
        <v>89</v>
      </c>
      <c r="C102" s="255" t="s">
        <v>90</v>
      </c>
      <c r="D102" s="256">
        <f>D103</f>
        <v>29000</v>
      </c>
      <c r="E102" s="256">
        <f>E103</f>
        <v>22000</v>
      </c>
      <c r="F102" s="257">
        <f t="shared" si="3"/>
        <v>1.3181818181818181</v>
      </c>
    </row>
    <row r="103" spans="1:6" ht="12.75">
      <c r="A103" s="254"/>
      <c r="B103" s="254"/>
      <c r="C103" s="258" t="s">
        <v>130</v>
      </c>
      <c r="D103" s="256">
        <v>29000</v>
      </c>
      <c r="E103" s="256">
        <v>22000</v>
      </c>
      <c r="F103" s="257">
        <f t="shared" si="3"/>
        <v>1.3181818181818181</v>
      </c>
    </row>
    <row r="104" spans="1:6" ht="25.5">
      <c r="A104" s="254"/>
      <c r="B104" s="254" t="s">
        <v>91</v>
      </c>
      <c r="C104" s="255" t="s">
        <v>92</v>
      </c>
      <c r="D104" s="256">
        <f>D105</f>
        <v>953000</v>
      </c>
      <c r="E104" s="256">
        <f>E105</f>
        <v>840486</v>
      </c>
      <c r="F104" s="257">
        <f t="shared" si="3"/>
        <v>1.1338677860190414</v>
      </c>
    </row>
    <row r="105" spans="1:6" ht="12.75">
      <c r="A105" s="254"/>
      <c r="B105" s="254"/>
      <c r="C105" s="258" t="s">
        <v>130</v>
      </c>
      <c r="D105" s="256">
        <v>953000</v>
      </c>
      <c r="E105" s="256">
        <v>840486</v>
      </c>
      <c r="F105" s="257">
        <f t="shared" si="3"/>
        <v>1.1338677860190414</v>
      </c>
    </row>
    <row r="106" spans="1:6" ht="12.75">
      <c r="A106" s="254"/>
      <c r="B106" s="254" t="s">
        <v>207</v>
      </c>
      <c r="C106" s="255" t="s">
        <v>208</v>
      </c>
      <c r="D106" s="256">
        <f>D107</f>
        <v>270300</v>
      </c>
      <c r="E106" s="256">
        <f>E107</f>
        <v>338930</v>
      </c>
      <c r="F106" s="257">
        <f t="shared" si="3"/>
        <v>0.7975098102853097</v>
      </c>
    </row>
    <row r="107" spans="1:6" ht="12.75">
      <c r="A107" s="254"/>
      <c r="B107" s="254"/>
      <c r="C107" s="258" t="s">
        <v>130</v>
      </c>
      <c r="D107" s="256">
        <v>270300</v>
      </c>
      <c r="E107" s="256">
        <v>338930</v>
      </c>
      <c r="F107" s="257">
        <f t="shared" si="3"/>
        <v>0.7975098102853097</v>
      </c>
    </row>
    <row r="108" spans="1:6" ht="12.75">
      <c r="A108" s="254"/>
      <c r="B108" s="254" t="s">
        <v>93</v>
      </c>
      <c r="C108" s="255" t="s">
        <v>94</v>
      </c>
      <c r="D108" s="256">
        <f>D109</f>
        <v>613183</v>
      </c>
      <c r="E108" s="256">
        <f>E109</f>
        <v>570138</v>
      </c>
      <c r="F108" s="257">
        <f t="shared" si="3"/>
        <v>1.0754992650902062</v>
      </c>
    </row>
    <row r="109" spans="1:6" ht="12.75">
      <c r="A109" s="254"/>
      <c r="B109" s="254"/>
      <c r="C109" s="258" t="s">
        <v>130</v>
      </c>
      <c r="D109" s="256">
        <v>613183</v>
      </c>
      <c r="E109" s="256">
        <v>570138</v>
      </c>
      <c r="F109" s="257">
        <f t="shared" si="3"/>
        <v>1.0754992650902062</v>
      </c>
    </row>
    <row r="110" spans="1:6" ht="25.5">
      <c r="A110" s="254"/>
      <c r="B110" s="254" t="s">
        <v>95</v>
      </c>
      <c r="C110" s="255" t="s">
        <v>96</v>
      </c>
      <c r="D110" s="256">
        <f>D111</f>
        <v>2395</v>
      </c>
      <c r="E110" s="256">
        <f>E111</f>
        <v>22395</v>
      </c>
      <c r="F110" s="257">
        <f t="shared" si="3"/>
        <v>0.10694351417727171</v>
      </c>
    </row>
    <row r="111" spans="1:6" ht="12.75">
      <c r="A111" s="254"/>
      <c r="B111" s="254"/>
      <c r="C111" s="258" t="s">
        <v>130</v>
      </c>
      <c r="D111" s="256">
        <v>2395</v>
      </c>
      <c r="E111" s="256">
        <v>22395</v>
      </c>
      <c r="F111" s="257">
        <f t="shared" si="3"/>
        <v>0.10694351417727171</v>
      </c>
    </row>
    <row r="112" spans="1:6" ht="12.75">
      <c r="A112" s="254"/>
      <c r="B112" s="254" t="s">
        <v>97</v>
      </c>
      <c r="C112" s="255" t="s">
        <v>39</v>
      </c>
      <c r="D112" s="256">
        <f>D113</f>
        <v>124000</v>
      </c>
      <c r="E112" s="256">
        <f>E113</f>
        <v>155000</v>
      </c>
      <c r="F112" s="257">
        <f t="shared" si="3"/>
        <v>0.8</v>
      </c>
    </row>
    <row r="113" spans="1:6" ht="12.75">
      <c r="A113" s="254"/>
      <c r="B113" s="254"/>
      <c r="C113" s="258" t="s">
        <v>130</v>
      </c>
      <c r="D113" s="256">
        <v>124000</v>
      </c>
      <c r="E113" s="256">
        <v>155000</v>
      </c>
      <c r="F113" s="257">
        <f t="shared" si="3"/>
        <v>0.8</v>
      </c>
    </row>
    <row r="114" spans="1:6" ht="12.75">
      <c r="A114" s="246" t="s">
        <v>209</v>
      </c>
      <c r="B114" s="246"/>
      <c r="C114" s="251" t="s">
        <v>210</v>
      </c>
      <c r="D114" s="252">
        <f>D115</f>
        <v>10000</v>
      </c>
      <c r="E114" s="252">
        <f>E115</f>
        <v>254424</v>
      </c>
      <c r="F114" s="253">
        <f t="shared" si="3"/>
        <v>0.03930446813193724</v>
      </c>
    </row>
    <row r="115" spans="1:6" ht="12.75">
      <c r="A115" s="254"/>
      <c r="B115" s="254" t="s">
        <v>211</v>
      </c>
      <c r="C115" s="255" t="s">
        <v>212</v>
      </c>
      <c r="D115" s="256">
        <f>D116</f>
        <v>10000</v>
      </c>
      <c r="E115" s="256">
        <f>E116</f>
        <v>254424</v>
      </c>
      <c r="F115" s="257">
        <f t="shared" si="3"/>
        <v>0.03930446813193724</v>
      </c>
    </row>
    <row r="116" spans="1:6" ht="12.75">
      <c r="A116" s="254"/>
      <c r="B116" s="254"/>
      <c r="C116" s="258" t="s">
        <v>130</v>
      </c>
      <c r="D116" s="256">
        <v>10000</v>
      </c>
      <c r="E116" s="256">
        <v>254424</v>
      </c>
      <c r="F116" s="257">
        <f t="shared" si="3"/>
        <v>0.03930446813193724</v>
      </c>
    </row>
    <row r="117" spans="1:6" ht="25.5">
      <c r="A117" s="246" t="s">
        <v>98</v>
      </c>
      <c r="B117" s="246"/>
      <c r="C117" s="251" t="s">
        <v>99</v>
      </c>
      <c r="D117" s="252">
        <f>SUM(D118,D121,D123,D125,D127,D129,D132)</f>
        <v>1380140</v>
      </c>
      <c r="E117" s="252">
        <f>SUM(E118,E121,E123,E125,E127,E129,E132)</f>
        <v>966960</v>
      </c>
      <c r="F117" s="253">
        <f t="shared" si="3"/>
        <v>1.4272979233887648</v>
      </c>
    </row>
    <row r="118" spans="1:6" ht="12.75">
      <c r="A118" s="254"/>
      <c r="B118" s="254" t="s">
        <v>214</v>
      </c>
      <c r="C118" s="255" t="s">
        <v>215</v>
      </c>
      <c r="D118" s="256">
        <f>SUM(D119:D120)</f>
        <v>335140</v>
      </c>
      <c r="E118" s="256">
        <f>SUM(E119:E120)</f>
        <v>114776</v>
      </c>
      <c r="F118" s="257">
        <f t="shared" si="3"/>
        <v>2.91994842127274</v>
      </c>
    </row>
    <row r="119" spans="1:6" ht="12.75">
      <c r="A119" s="254"/>
      <c r="B119" s="254"/>
      <c r="C119" s="258" t="s">
        <v>130</v>
      </c>
      <c r="D119" s="256">
        <v>15140</v>
      </c>
      <c r="E119" s="256">
        <v>61736</v>
      </c>
      <c r="F119" s="257">
        <f t="shared" si="3"/>
        <v>0.245237786704678</v>
      </c>
    </row>
    <row r="120" spans="1:6" ht="12.75">
      <c r="A120" s="254"/>
      <c r="B120" s="254"/>
      <c r="C120" s="258" t="s">
        <v>141</v>
      </c>
      <c r="D120" s="256">
        <v>320000</v>
      </c>
      <c r="E120" s="256">
        <v>53040</v>
      </c>
      <c r="F120" s="257">
        <f t="shared" si="3"/>
        <v>6.033182503770739</v>
      </c>
    </row>
    <row r="121" spans="1:6" ht="12.75">
      <c r="A121" s="254"/>
      <c r="B121" s="254" t="s">
        <v>217</v>
      </c>
      <c r="C121" s="255" t="s">
        <v>218</v>
      </c>
      <c r="D121" s="256">
        <f>D122</f>
        <v>83000</v>
      </c>
      <c r="E121" s="256">
        <f>E122</f>
        <v>19667</v>
      </c>
      <c r="F121" s="257">
        <f t="shared" si="3"/>
        <v>4.220267453094015</v>
      </c>
    </row>
    <row r="122" spans="1:6" ht="12.75">
      <c r="A122" s="254"/>
      <c r="B122" s="254"/>
      <c r="C122" s="258" t="s">
        <v>130</v>
      </c>
      <c r="D122" s="256">
        <v>83000</v>
      </c>
      <c r="E122" s="256">
        <v>19667</v>
      </c>
      <c r="F122" s="257">
        <f t="shared" si="3"/>
        <v>4.220267453094015</v>
      </c>
    </row>
    <row r="123" spans="1:6" ht="12.75">
      <c r="A123" s="254"/>
      <c r="B123" s="254" t="s">
        <v>219</v>
      </c>
      <c r="C123" s="255" t="s">
        <v>220</v>
      </c>
      <c r="D123" s="256">
        <f>D124</f>
        <v>340000</v>
      </c>
      <c r="E123" s="256">
        <f>E124</f>
        <v>315000</v>
      </c>
      <c r="F123" s="257">
        <f t="shared" si="3"/>
        <v>1.0793650793650793</v>
      </c>
    </row>
    <row r="124" spans="1:6" ht="12.75">
      <c r="A124" s="254"/>
      <c r="B124" s="254"/>
      <c r="C124" s="258" t="s">
        <v>130</v>
      </c>
      <c r="D124" s="256">
        <v>340000</v>
      </c>
      <c r="E124" s="256">
        <v>315000</v>
      </c>
      <c r="F124" s="257">
        <f t="shared" si="3"/>
        <v>1.0793650793650793</v>
      </c>
    </row>
    <row r="125" spans="1:6" ht="12.75">
      <c r="A125" s="254"/>
      <c r="B125" s="254" t="s">
        <v>221</v>
      </c>
      <c r="C125" s="255" t="s">
        <v>222</v>
      </c>
      <c r="D125" s="256">
        <f>D126</f>
        <v>77000</v>
      </c>
      <c r="E125" s="256">
        <f>E126</f>
        <v>62000</v>
      </c>
      <c r="F125" s="257">
        <f t="shared" si="3"/>
        <v>1.2419354838709677</v>
      </c>
    </row>
    <row r="126" spans="1:6" ht="12.75">
      <c r="A126" s="254"/>
      <c r="B126" s="254"/>
      <c r="C126" s="258" t="s">
        <v>130</v>
      </c>
      <c r="D126" s="256">
        <v>77000</v>
      </c>
      <c r="E126" s="256">
        <v>62000</v>
      </c>
      <c r="F126" s="257">
        <f t="shared" si="3"/>
        <v>1.2419354838709677</v>
      </c>
    </row>
    <row r="127" spans="1:6" ht="12.75">
      <c r="A127" s="254"/>
      <c r="B127" s="254" t="s">
        <v>223</v>
      </c>
      <c r="C127" s="255" t="s">
        <v>224</v>
      </c>
      <c r="D127" s="256">
        <f>D128</f>
        <v>12500</v>
      </c>
      <c r="E127" s="256">
        <f>E128</f>
        <v>12000</v>
      </c>
      <c r="F127" s="257">
        <f t="shared" si="3"/>
        <v>1.0416666666666667</v>
      </c>
    </row>
    <row r="128" spans="1:6" ht="12.75">
      <c r="A128" s="254"/>
      <c r="B128" s="254"/>
      <c r="C128" s="258" t="s">
        <v>130</v>
      </c>
      <c r="D128" s="256">
        <v>12500</v>
      </c>
      <c r="E128" s="256">
        <v>12000</v>
      </c>
      <c r="F128" s="257">
        <f t="shared" si="3"/>
        <v>1.0416666666666667</v>
      </c>
    </row>
    <row r="129" spans="1:6" ht="12.75">
      <c r="A129" s="254"/>
      <c r="B129" s="254" t="s">
        <v>225</v>
      </c>
      <c r="C129" s="255" t="s">
        <v>226</v>
      </c>
      <c r="D129" s="256">
        <f>SUM(D130:D131)</f>
        <v>489000</v>
      </c>
      <c r="E129" s="256">
        <f>SUM(E130:E131)</f>
        <v>436817</v>
      </c>
      <c r="F129" s="257">
        <f t="shared" si="3"/>
        <v>1.119461925703441</v>
      </c>
    </row>
    <row r="130" spans="1:6" ht="12.75">
      <c r="A130" s="254"/>
      <c r="B130" s="254"/>
      <c r="C130" s="258" t="s">
        <v>130</v>
      </c>
      <c r="D130" s="256">
        <v>400000</v>
      </c>
      <c r="E130" s="256">
        <v>387500</v>
      </c>
      <c r="F130" s="257">
        <f t="shared" si="3"/>
        <v>1.032258064516129</v>
      </c>
    </row>
    <row r="131" spans="1:6" ht="12.75">
      <c r="A131" s="254"/>
      <c r="B131" s="254"/>
      <c r="C131" s="258" t="s">
        <v>141</v>
      </c>
      <c r="D131" s="256">
        <v>89000</v>
      </c>
      <c r="E131" s="256">
        <v>49317</v>
      </c>
      <c r="F131" s="257">
        <f t="shared" si="3"/>
        <v>1.804651540036904</v>
      </c>
    </row>
    <row r="132" spans="1:6" ht="12.75">
      <c r="A132" s="254"/>
      <c r="B132" s="254" t="s">
        <v>101</v>
      </c>
      <c r="C132" s="255" t="s">
        <v>39</v>
      </c>
      <c r="D132" s="256">
        <f>D133</f>
        <v>43500</v>
      </c>
      <c r="E132" s="256">
        <f>E133</f>
        <v>6700</v>
      </c>
      <c r="F132" s="257">
        <f t="shared" si="3"/>
        <v>6.492537313432836</v>
      </c>
    </row>
    <row r="133" spans="1:6" ht="12.75">
      <c r="A133" s="254"/>
      <c r="B133" s="254"/>
      <c r="C133" s="258" t="s">
        <v>130</v>
      </c>
      <c r="D133" s="256">
        <v>43500</v>
      </c>
      <c r="E133" s="256">
        <v>6700</v>
      </c>
      <c r="F133" s="257">
        <f t="shared" si="3"/>
        <v>6.492537313432836</v>
      </c>
    </row>
    <row r="134" spans="1:6" ht="25.5">
      <c r="A134" s="246" t="s">
        <v>227</v>
      </c>
      <c r="B134" s="246"/>
      <c r="C134" s="251" t="s">
        <v>228</v>
      </c>
      <c r="D134" s="252">
        <f>SUM(D135,D137,D139,D142,D144,D146)</f>
        <v>1033466</v>
      </c>
      <c r="E134" s="252">
        <f>SUM(E135,E137,E139,E142,E144,E146)</f>
        <v>1009655</v>
      </c>
      <c r="F134" s="253">
        <f t="shared" si="3"/>
        <v>1.0235833032075312</v>
      </c>
    </row>
    <row r="135" spans="1:6" ht="12.75">
      <c r="A135" s="254"/>
      <c r="B135" s="254" t="s">
        <v>229</v>
      </c>
      <c r="C135" s="255" t="s">
        <v>230</v>
      </c>
      <c r="D135" s="256">
        <f>D136</f>
        <v>76880</v>
      </c>
      <c r="E135" s="256">
        <f>E136</f>
        <v>57000</v>
      </c>
      <c r="F135" s="257">
        <f t="shared" si="3"/>
        <v>1.3487719298245615</v>
      </c>
    </row>
    <row r="136" spans="1:6" ht="12.75">
      <c r="A136" s="254"/>
      <c r="B136" s="254"/>
      <c r="C136" s="258" t="s">
        <v>130</v>
      </c>
      <c r="D136" s="256">
        <v>76880</v>
      </c>
      <c r="E136" s="256">
        <v>57000</v>
      </c>
      <c r="F136" s="257">
        <f t="shared" si="3"/>
        <v>1.3487719298245615</v>
      </c>
    </row>
    <row r="137" spans="1:6" ht="12.75">
      <c r="A137" s="254"/>
      <c r="B137" s="254" t="s">
        <v>232</v>
      </c>
      <c r="C137" s="255" t="s">
        <v>233</v>
      </c>
      <c r="D137" s="256">
        <f>D138</f>
        <v>25000</v>
      </c>
      <c r="E137" s="256">
        <f>E138</f>
        <v>0</v>
      </c>
      <c r="F137" s="257"/>
    </row>
    <row r="138" spans="1:6" ht="12.75">
      <c r="A138" s="254"/>
      <c r="B138" s="254"/>
      <c r="C138" s="258" t="s">
        <v>130</v>
      </c>
      <c r="D138" s="256">
        <v>25000</v>
      </c>
      <c r="E138" s="256">
        <v>0</v>
      </c>
      <c r="F138" s="257"/>
    </row>
    <row r="139" spans="1:6" ht="12.75">
      <c r="A139" s="254"/>
      <c r="B139" s="254" t="s">
        <v>234</v>
      </c>
      <c r="C139" s="255" t="s">
        <v>235</v>
      </c>
      <c r="D139" s="256">
        <f>SUM(D140:D141)</f>
        <v>561043</v>
      </c>
      <c r="E139" s="256">
        <f>SUM(E140:E141)</f>
        <v>477762</v>
      </c>
      <c r="F139" s="257">
        <f aca="true" t="shared" si="4" ref="F139:F154">(D139/E139)</f>
        <v>1.17431482621054</v>
      </c>
    </row>
    <row r="140" spans="1:6" ht="12.75">
      <c r="A140" s="254"/>
      <c r="B140" s="254"/>
      <c r="C140" s="258" t="s">
        <v>130</v>
      </c>
      <c r="D140" s="256">
        <v>547043</v>
      </c>
      <c r="E140" s="256">
        <v>467590</v>
      </c>
      <c r="F140" s="257">
        <f t="shared" si="4"/>
        <v>1.1699202292606772</v>
      </c>
    </row>
    <row r="141" spans="1:6" ht="12.75">
      <c r="A141" s="254"/>
      <c r="B141" s="254"/>
      <c r="C141" s="258" t="s">
        <v>141</v>
      </c>
      <c r="D141" s="256">
        <v>14000</v>
      </c>
      <c r="E141" s="256">
        <v>10172</v>
      </c>
      <c r="F141" s="257">
        <f t="shared" si="4"/>
        <v>1.376327172630751</v>
      </c>
    </row>
    <row r="142" spans="1:6" ht="12.75">
      <c r="A142" s="254"/>
      <c r="B142" s="254" t="s">
        <v>236</v>
      </c>
      <c r="C142" s="255" t="s">
        <v>237</v>
      </c>
      <c r="D142" s="256">
        <f>D143</f>
        <v>345543</v>
      </c>
      <c r="E142" s="256">
        <f>E143</f>
        <v>336800</v>
      </c>
      <c r="F142" s="257">
        <f t="shared" si="4"/>
        <v>1.025959026128266</v>
      </c>
    </row>
    <row r="143" spans="1:6" ht="12.75">
      <c r="A143" s="254"/>
      <c r="B143" s="254"/>
      <c r="C143" s="258" t="s">
        <v>130</v>
      </c>
      <c r="D143" s="256">
        <v>345543</v>
      </c>
      <c r="E143" s="256">
        <v>336800</v>
      </c>
      <c r="F143" s="257">
        <f t="shared" si="4"/>
        <v>1.025959026128266</v>
      </c>
    </row>
    <row r="144" spans="1:6" ht="25.5">
      <c r="A144" s="254"/>
      <c r="B144" s="254" t="s">
        <v>372</v>
      </c>
      <c r="C144" s="255" t="s">
        <v>373</v>
      </c>
      <c r="D144" s="256">
        <f>D145</f>
        <v>0</v>
      </c>
      <c r="E144" s="256">
        <f>E145</f>
        <v>48393</v>
      </c>
      <c r="F144" s="257">
        <f t="shared" si="4"/>
        <v>0</v>
      </c>
    </row>
    <row r="145" spans="1:6" ht="12.75">
      <c r="A145" s="254"/>
      <c r="B145" s="254"/>
      <c r="C145" s="258" t="s">
        <v>130</v>
      </c>
      <c r="D145" s="256">
        <v>0</v>
      </c>
      <c r="E145" s="256">
        <v>48393</v>
      </c>
      <c r="F145" s="257">
        <f t="shared" si="4"/>
        <v>0</v>
      </c>
    </row>
    <row r="146" spans="1:6" ht="12.75">
      <c r="A146" s="254"/>
      <c r="B146" s="254" t="s">
        <v>238</v>
      </c>
      <c r="C146" s="255" t="s">
        <v>39</v>
      </c>
      <c r="D146" s="256">
        <f>D147</f>
        <v>25000</v>
      </c>
      <c r="E146" s="256">
        <f>E147</f>
        <v>89700</v>
      </c>
      <c r="F146" s="257">
        <f t="shared" si="4"/>
        <v>0.2787068004459309</v>
      </c>
    </row>
    <row r="147" spans="1:6" ht="12.75">
      <c r="A147" s="254"/>
      <c r="B147" s="254"/>
      <c r="C147" s="258" t="s">
        <v>130</v>
      </c>
      <c r="D147" s="256">
        <v>25000</v>
      </c>
      <c r="E147" s="256">
        <v>89700</v>
      </c>
      <c r="F147" s="257">
        <f t="shared" si="4"/>
        <v>0.2787068004459309</v>
      </c>
    </row>
    <row r="148" spans="1:6" ht="12.75">
      <c r="A148" s="246" t="s">
        <v>239</v>
      </c>
      <c r="B148" s="246"/>
      <c r="C148" s="251" t="s">
        <v>240</v>
      </c>
      <c r="D148" s="252">
        <f>SUM(D149,D152)</f>
        <v>428200</v>
      </c>
      <c r="E148" s="252">
        <f>SUM(E149,E152)</f>
        <v>1949200</v>
      </c>
      <c r="F148" s="253">
        <f t="shared" si="4"/>
        <v>0.2196798686640673</v>
      </c>
    </row>
    <row r="149" spans="1:6" ht="12.75">
      <c r="A149" s="254"/>
      <c r="B149" s="254" t="s">
        <v>241</v>
      </c>
      <c r="C149" s="255" t="s">
        <v>242</v>
      </c>
      <c r="D149" s="256">
        <f>SUM(D150:D151)</f>
        <v>78690</v>
      </c>
      <c r="E149" s="256">
        <f>SUM(E150:E151)</f>
        <v>1607700</v>
      </c>
      <c r="F149" s="257">
        <f t="shared" si="4"/>
        <v>0.04894569882440754</v>
      </c>
    </row>
    <row r="150" spans="1:6" ht="12.75">
      <c r="A150" s="254"/>
      <c r="B150" s="254"/>
      <c r="C150" s="258" t="s">
        <v>130</v>
      </c>
      <c r="D150" s="256">
        <v>78690</v>
      </c>
      <c r="E150" s="256">
        <v>17400</v>
      </c>
      <c r="F150" s="257">
        <f t="shared" si="4"/>
        <v>4.522413793103448</v>
      </c>
    </row>
    <row r="151" spans="1:6" ht="12.75">
      <c r="A151" s="254"/>
      <c r="B151" s="254"/>
      <c r="C151" s="258" t="s">
        <v>141</v>
      </c>
      <c r="D151" s="256">
        <v>0</v>
      </c>
      <c r="E151" s="256">
        <v>1590300</v>
      </c>
      <c r="F151" s="257">
        <f t="shared" si="4"/>
        <v>0</v>
      </c>
    </row>
    <row r="152" spans="1:6" ht="25.5">
      <c r="A152" s="254"/>
      <c r="B152" s="254" t="s">
        <v>243</v>
      </c>
      <c r="C152" s="255" t="s">
        <v>244</v>
      </c>
      <c r="D152" s="256">
        <f>SUM(D153:D154)</f>
        <v>349510</v>
      </c>
      <c r="E152" s="256">
        <f>SUM(E153:E154)</f>
        <v>341500</v>
      </c>
      <c r="F152" s="257">
        <f t="shared" si="4"/>
        <v>1.0234553440702783</v>
      </c>
    </row>
    <row r="153" spans="1:6" ht="12.75">
      <c r="A153" s="254"/>
      <c r="B153" s="254"/>
      <c r="C153" s="258" t="s">
        <v>130</v>
      </c>
      <c r="D153" s="256">
        <v>349510</v>
      </c>
      <c r="E153" s="256">
        <v>331500</v>
      </c>
      <c r="F153" s="257">
        <f t="shared" si="4"/>
        <v>1.0543288084464555</v>
      </c>
    </row>
    <row r="154" spans="1:6" ht="12.75">
      <c r="A154" s="254"/>
      <c r="B154" s="254"/>
      <c r="C154" s="259" t="s">
        <v>141</v>
      </c>
      <c r="D154" s="260">
        <v>0</v>
      </c>
      <c r="E154" s="261">
        <v>10000</v>
      </c>
      <c r="F154" s="257">
        <f t="shared" si="4"/>
        <v>0</v>
      </c>
    </row>
    <row r="155" spans="1:6" ht="12.75">
      <c r="A155" s="262"/>
      <c r="B155" s="262"/>
      <c r="C155" s="263"/>
      <c r="D155" s="264"/>
      <c r="E155" s="265"/>
      <c r="F155" s="266"/>
    </row>
    <row r="156" spans="1:6" ht="12.75">
      <c r="A156" s="267"/>
      <c r="B156" s="267"/>
      <c r="C156" s="267"/>
      <c r="D156" s="268">
        <f>SUM(D2,D9,D12,D19,D24,D28,D38,D48,D53,D65,D68,D71,D74,D91,D99,D114,D117,D134,D148)</f>
        <v>28593959</v>
      </c>
      <c r="E156" s="268">
        <f>SUM(E2,E9,E12,E19,E24,E28,E38,E48,E53,E65,E68,E71,E74,E91,E99,E114,E117,E134,E148)</f>
        <v>30234376</v>
      </c>
      <c r="F156" s="269">
        <f>(D156/E156)</f>
        <v>0.9457433154896268</v>
      </c>
    </row>
  </sheetData>
  <mergeCells count="1">
    <mergeCell ref="A156:C156"/>
  </mergeCells>
  <printOptions/>
  <pageMargins left="0.75" right="0.75" top="1" bottom="0.82" header="0.5" footer="0.5"/>
  <pageSetup firstPageNumber="30" useFirstPageNumber="1" horizontalDpi="600" verticalDpi="600" orientation="portrait" paperSize="9" r:id="rId1"/>
  <headerFooter alignWithMargins="0">
    <oddHeader>&amp;L&amp;"Arial,Pogrubiony"BUDŻET GMINY PACZKÓW NA 2007R.&amp;R&amp;8Zał. nr 17
Porównanie planu wydatków w 
latach 2006r. i 2007r.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0">
      <selection activeCell="C18" sqref="C18"/>
    </sheetView>
  </sheetViews>
  <sheetFormatPr defaultColWidth="9.140625" defaultRowHeight="12.75"/>
  <cols>
    <col min="1" max="1" width="3.7109375" style="202" customWidth="1"/>
    <col min="2" max="2" width="29.7109375" style="202" customWidth="1"/>
    <col min="3" max="8" width="10.421875" style="188" bestFit="1" customWidth="1"/>
    <col min="9" max="16384" width="9.140625" style="188" customWidth="1"/>
  </cols>
  <sheetData>
    <row r="1" spans="1:8" ht="18" customHeight="1">
      <c r="A1" s="183" t="s">
        <v>0</v>
      </c>
      <c r="B1" s="183"/>
      <c r="C1" s="180" t="s">
        <v>311</v>
      </c>
      <c r="D1" s="181"/>
      <c r="E1" s="181"/>
      <c r="F1" s="181"/>
      <c r="G1" s="181"/>
      <c r="H1" s="182"/>
    </row>
    <row r="2" spans="1:8" ht="18" customHeight="1">
      <c r="A2" s="183"/>
      <c r="B2" s="183"/>
      <c r="C2" s="5" t="s">
        <v>352</v>
      </c>
      <c r="D2" s="5" t="s">
        <v>353</v>
      </c>
      <c r="E2" s="5" t="s">
        <v>354</v>
      </c>
      <c r="F2" s="5" t="s">
        <v>355</v>
      </c>
      <c r="G2" s="5" t="s">
        <v>356</v>
      </c>
      <c r="H2" s="5" t="s">
        <v>357</v>
      </c>
    </row>
    <row r="3" spans="1:8" ht="18" customHeight="1">
      <c r="A3" s="189" t="s">
        <v>312</v>
      </c>
      <c r="B3" s="190" t="s">
        <v>313</v>
      </c>
      <c r="C3" s="191">
        <v>9319861</v>
      </c>
      <c r="D3" s="191">
        <v>11500450</v>
      </c>
      <c r="E3" s="191">
        <v>10407168</v>
      </c>
      <c r="F3" s="191">
        <f>E3*102%</f>
        <v>10615311.36</v>
      </c>
      <c r="G3" s="191">
        <f>F3*102%</f>
        <v>10827617.587199999</v>
      </c>
      <c r="H3" s="191">
        <f>G3*102%</f>
        <v>11044169.938943999</v>
      </c>
    </row>
    <row r="4" spans="1:8" ht="18" customHeight="1">
      <c r="A4" s="189"/>
      <c r="B4" s="190" t="s">
        <v>314</v>
      </c>
      <c r="C4" s="191">
        <v>3050278</v>
      </c>
      <c r="D4" s="191">
        <v>3500450</v>
      </c>
      <c r="E4" s="191">
        <v>3555400</v>
      </c>
      <c r="F4" s="191">
        <f aca="true" t="shared" si="0" ref="F4:G8">E4*102%</f>
        <v>3626508</v>
      </c>
      <c r="G4" s="191">
        <f t="shared" si="0"/>
        <v>3699038.16</v>
      </c>
      <c r="H4" s="191">
        <f>G4*102%</f>
        <v>3773018.9232</v>
      </c>
    </row>
    <row r="5" spans="1:8" ht="18" customHeight="1">
      <c r="A5" s="189"/>
      <c r="B5" s="190" t="s">
        <v>315</v>
      </c>
      <c r="C5" s="191">
        <v>850000</v>
      </c>
      <c r="D5" s="191">
        <v>863792</v>
      </c>
      <c r="E5" s="191">
        <v>777413</v>
      </c>
      <c r="F5" s="191">
        <f t="shared" si="0"/>
        <v>792961.26</v>
      </c>
      <c r="G5" s="191">
        <f t="shared" si="0"/>
        <v>808820.4852</v>
      </c>
      <c r="H5" s="191">
        <f>G5*102%</f>
        <v>824996.894904</v>
      </c>
    </row>
    <row r="6" spans="1:8" ht="18" customHeight="1">
      <c r="A6" s="192" t="s">
        <v>316</v>
      </c>
      <c r="B6" s="190" t="s">
        <v>317</v>
      </c>
      <c r="C6" s="191">
        <v>9111808</v>
      </c>
      <c r="D6" s="191">
        <v>9603006</v>
      </c>
      <c r="E6" s="191">
        <v>9747052</v>
      </c>
      <c r="F6" s="191">
        <f t="shared" si="0"/>
        <v>9941993.040000001</v>
      </c>
      <c r="G6" s="191">
        <f t="shared" si="0"/>
        <v>10140832.9008</v>
      </c>
      <c r="H6" s="191">
        <f>G6*102%</f>
        <v>10343649.558816</v>
      </c>
    </row>
    <row r="7" spans="1:8" ht="18" customHeight="1">
      <c r="A7" s="192" t="s">
        <v>318</v>
      </c>
      <c r="B7" s="190" t="s">
        <v>319</v>
      </c>
      <c r="C7" s="191">
        <v>4468933</v>
      </c>
      <c r="D7" s="191">
        <v>4447235</v>
      </c>
      <c r="E7" s="191">
        <v>4513944</v>
      </c>
      <c r="F7" s="191">
        <f t="shared" si="0"/>
        <v>4604222.88</v>
      </c>
      <c r="G7" s="191">
        <f t="shared" si="0"/>
        <v>4696307.3376</v>
      </c>
      <c r="H7" s="191">
        <f>G7*102%</f>
        <v>4790233.484352</v>
      </c>
    </row>
    <row r="8" spans="1:8" ht="24.75" customHeight="1">
      <c r="A8" s="192" t="s">
        <v>320</v>
      </c>
      <c r="B8" s="190" t="s">
        <v>321</v>
      </c>
      <c r="C8" s="191">
        <v>2786048</v>
      </c>
      <c r="D8" s="191">
        <v>1013749</v>
      </c>
      <c r="E8" s="191">
        <v>1034024</v>
      </c>
      <c r="F8" s="191">
        <f t="shared" si="0"/>
        <v>1054704.48</v>
      </c>
      <c r="G8" s="191">
        <f t="shared" si="0"/>
        <v>1075798.5696</v>
      </c>
      <c r="H8" s="191">
        <f>G8*102%</f>
        <v>1097314.5409920001</v>
      </c>
    </row>
    <row r="9" spans="1:8" ht="19.5" customHeight="1">
      <c r="A9" s="193" t="s">
        <v>322</v>
      </c>
      <c r="B9" s="194"/>
      <c r="C9" s="195">
        <f aca="true" t="shared" si="1" ref="C9:H9">SUM(C3,C6:C8)</f>
        <v>25686650</v>
      </c>
      <c r="D9" s="195">
        <f t="shared" si="1"/>
        <v>26564440</v>
      </c>
      <c r="E9" s="195">
        <f t="shared" si="1"/>
        <v>25702188</v>
      </c>
      <c r="F9" s="195">
        <f t="shared" si="1"/>
        <v>26216231.759999998</v>
      </c>
      <c r="G9" s="195">
        <f t="shared" si="1"/>
        <v>26740556.3952</v>
      </c>
      <c r="H9" s="195">
        <f t="shared" si="1"/>
        <v>27275367.523103997</v>
      </c>
    </row>
    <row r="10" spans="1:8" ht="18" customHeight="1">
      <c r="A10" s="192" t="s">
        <v>323</v>
      </c>
      <c r="B10" s="190" t="s">
        <v>324</v>
      </c>
      <c r="C10" s="191">
        <v>4840000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</row>
    <row r="11" spans="1:8" ht="18" customHeight="1">
      <c r="A11" s="192" t="s">
        <v>325</v>
      </c>
      <c r="B11" s="190" t="s">
        <v>326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</row>
    <row r="12" spans="1:8" ht="18" customHeight="1">
      <c r="A12" s="192" t="s">
        <v>327</v>
      </c>
      <c r="B12" s="190" t="s">
        <v>328</v>
      </c>
      <c r="C12" s="191">
        <v>0</v>
      </c>
      <c r="D12" s="191">
        <v>0</v>
      </c>
      <c r="E12" s="191">
        <v>0</v>
      </c>
      <c r="F12" s="191">
        <v>0</v>
      </c>
      <c r="G12" s="191">
        <v>0</v>
      </c>
      <c r="H12" s="191">
        <v>0</v>
      </c>
    </row>
    <row r="13" spans="1:8" ht="18" customHeight="1">
      <c r="A13" s="192" t="s">
        <v>329</v>
      </c>
      <c r="B13" s="190" t="s">
        <v>330</v>
      </c>
      <c r="C13" s="191">
        <v>0</v>
      </c>
      <c r="D13" s="191">
        <v>0</v>
      </c>
      <c r="E13" s="191">
        <v>0</v>
      </c>
      <c r="F13" s="191">
        <v>0</v>
      </c>
      <c r="G13" s="191">
        <v>0</v>
      </c>
      <c r="H13" s="191">
        <v>0</v>
      </c>
    </row>
    <row r="14" spans="1:8" ht="18" customHeight="1">
      <c r="A14" s="192" t="s">
        <v>331</v>
      </c>
      <c r="B14" s="190" t="s">
        <v>332</v>
      </c>
      <c r="C14" s="191">
        <v>0</v>
      </c>
      <c r="D14" s="191">
        <v>0</v>
      </c>
      <c r="E14" s="191">
        <v>0</v>
      </c>
      <c r="F14" s="191">
        <v>0</v>
      </c>
      <c r="G14" s="191">
        <v>0</v>
      </c>
      <c r="H14" s="191">
        <v>0</v>
      </c>
    </row>
    <row r="15" spans="1:8" ht="18" customHeight="1">
      <c r="A15" s="192" t="s">
        <v>333</v>
      </c>
      <c r="B15" s="190" t="s">
        <v>334</v>
      </c>
      <c r="C15" s="191">
        <v>0</v>
      </c>
      <c r="D15" s="191">
        <v>0</v>
      </c>
      <c r="E15" s="191">
        <v>0</v>
      </c>
      <c r="F15" s="191">
        <v>0</v>
      </c>
      <c r="G15" s="191">
        <v>0</v>
      </c>
      <c r="H15" s="191">
        <v>0</v>
      </c>
    </row>
    <row r="16" spans="1:8" ht="19.5" customHeight="1">
      <c r="A16" s="194" t="s">
        <v>335</v>
      </c>
      <c r="B16" s="194"/>
      <c r="C16" s="195">
        <f aca="true" t="shared" si="2" ref="C16:H16">SUM(C10:C15)</f>
        <v>4840000</v>
      </c>
      <c r="D16" s="195">
        <f t="shared" si="2"/>
        <v>0</v>
      </c>
      <c r="E16" s="195">
        <f t="shared" si="2"/>
        <v>0</v>
      </c>
      <c r="F16" s="195">
        <f t="shared" si="2"/>
        <v>0</v>
      </c>
      <c r="G16" s="195">
        <f t="shared" si="2"/>
        <v>0</v>
      </c>
      <c r="H16" s="195">
        <f t="shared" si="2"/>
        <v>0</v>
      </c>
    </row>
    <row r="17" spans="1:8" ht="18" customHeight="1">
      <c r="A17" s="189" t="s">
        <v>336</v>
      </c>
      <c r="B17" s="190" t="s">
        <v>337</v>
      </c>
      <c r="C17" s="191">
        <v>24569544</v>
      </c>
      <c r="D17" s="191">
        <v>23738828</v>
      </c>
      <c r="E17" s="191">
        <v>23246065</v>
      </c>
      <c r="F17" s="191">
        <f>E17*102%</f>
        <v>23710986.3</v>
      </c>
      <c r="G17" s="191">
        <f>F17*102%</f>
        <v>24185206.026</v>
      </c>
      <c r="H17" s="191">
        <f>G17*102%</f>
        <v>24668910.14652</v>
      </c>
    </row>
    <row r="18" spans="1:8" ht="27" customHeight="1">
      <c r="A18" s="189"/>
      <c r="B18" s="190" t="s">
        <v>338</v>
      </c>
      <c r="C18" s="191">
        <v>0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</row>
    <row r="19" spans="1:8" ht="18" customHeight="1">
      <c r="A19" s="189"/>
      <c r="B19" s="190" t="s">
        <v>339</v>
      </c>
      <c r="C19" s="191">
        <v>199855</v>
      </c>
      <c r="D19" s="191">
        <v>410951</v>
      </c>
      <c r="E19" s="191">
        <v>234163</v>
      </c>
      <c r="F19" s="191">
        <v>125540</v>
      </c>
      <c r="G19" s="191">
        <v>65400</v>
      </c>
      <c r="H19" s="191">
        <v>25600</v>
      </c>
    </row>
    <row r="20" spans="1:8" ht="24" customHeight="1">
      <c r="A20" s="189"/>
      <c r="B20" s="190" t="s">
        <v>340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</row>
    <row r="21" spans="1:8" ht="18" customHeight="1">
      <c r="A21" s="192" t="s">
        <v>341</v>
      </c>
      <c r="B21" s="190" t="s">
        <v>141</v>
      </c>
      <c r="C21" s="191">
        <v>4024415</v>
      </c>
      <c r="D21" s="191">
        <v>0</v>
      </c>
      <c r="E21" s="191">
        <v>461812</v>
      </c>
      <c r="F21" s="191">
        <v>1537245</v>
      </c>
      <c r="G21" s="191">
        <v>1587350</v>
      </c>
      <c r="H21" s="191">
        <v>1638457</v>
      </c>
    </row>
    <row r="22" spans="1:8" ht="19.5" customHeight="1">
      <c r="A22" s="194" t="s">
        <v>342</v>
      </c>
      <c r="B22" s="194"/>
      <c r="C22" s="195">
        <f aca="true" t="shared" si="3" ref="C22:H22">SUM(C17,C21)</f>
        <v>28593959</v>
      </c>
      <c r="D22" s="195">
        <f t="shared" si="3"/>
        <v>23738828</v>
      </c>
      <c r="E22" s="195">
        <f t="shared" si="3"/>
        <v>23707877</v>
      </c>
      <c r="F22" s="195">
        <f t="shared" si="3"/>
        <v>25248231.3</v>
      </c>
      <c r="G22" s="195">
        <f t="shared" si="3"/>
        <v>25772556.026</v>
      </c>
      <c r="H22" s="195">
        <f t="shared" si="3"/>
        <v>26307367.14652</v>
      </c>
    </row>
    <row r="23" spans="1:8" ht="21.75" customHeight="1">
      <c r="A23" s="192" t="s">
        <v>343</v>
      </c>
      <c r="B23" s="190" t="s">
        <v>344</v>
      </c>
      <c r="C23" s="191">
        <v>1932691</v>
      </c>
      <c r="D23" s="191">
        <v>2825612</v>
      </c>
      <c r="E23" s="191">
        <v>1994311</v>
      </c>
      <c r="F23" s="191">
        <v>968000</v>
      </c>
      <c r="G23" s="191">
        <v>968000</v>
      </c>
      <c r="H23" s="191">
        <v>968000</v>
      </c>
    </row>
    <row r="24" spans="1:8" ht="22.5" customHeight="1">
      <c r="A24" s="192" t="s">
        <v>345</v>
      </c>
      <c r="B24" s="190" t="s">
        <v>346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</row>
    <row r="25" spans="1:8" ht="18" customHeight="1">
      <c r="A25" s="192" t="s">
        <v>347</v>
      </c>
      <c r="B25" s="190" t="s">
        <v>348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  <c r="H25" s="191">
        <v>0</v>
      </c>
    </row>
    <row r="26" spans="1:8" ht="19.5" customHeight="1">
      <c r="A26" s="194" t="s">
        <v>349</v>
      </c>
      <c r="B26" s="194"/>
      <c r="C26" s="195">
        <f aca="true" t="shared" si="4" ref="C26:H26">SUM(C23:C25)</f>
        <v>1932691</v>
      </c>
      <c r="D26" s="195">
        <f t="shared" si="4"/>
        <v>2825612</v>
      </c>
      <c r="E26" s="195">
        <f t="shared" si="4"/>
        <v>1994311</v>
      </c>
      <c r="F26" s="195">
        <f t="shared" si="4"/>
        <v>968000</v>
      </c>
      <c r="G26" s="195">
        <f t="shared" si="4"/>
        <v>968000</v>
      </c>
      <c r="H26" s="195">
        <f t="shared" si="4"/>
        <v>968000</v>
      </c>
    </row>
    <row r="27" spans="1:8" ht="19.5" customHeight="1">
      <c r="A27" s="194" t="s">
        <v>358</v>
      </c>
      <c r="B27" s="194"/>
      <c r="C27" s="195">
        <f aca="true" t="shared" si="5" ref="C27:H27">SUM(C9,C16,-C22,-C26)</f>
        <v>0</v>
      </c>
      <c r="D27" s="195">
        <f t="shared" si="5"/>
        <v>0</v>
      </c>
      <c r="E27" s="195">
        <f t="shared" si="5"/>
        <v>0</v>
      </c>
      <c r="F27" s="195">
        <f t="shared" si="5"/>
        <v>0.4599999971687794</v>
      </c>
      <c r="G27" s="195">
        <f t="shared" si="5"/>
        <v>0.3691999986767769</v>
      </c>
      <c r="H27" s="195">
        <f t="shared" si="5"/>
        <v>0.3765839971601963</v>
      </c>
    </row>
    <row r="28" spans="1:8" ht="34.5" customHeight="1">
      <c r="A28" s="196" t="s">
        <v>350</v>
      </c>
      <c r="B28" s="197"/>
      <c r="C28" s="195">
        <f aca="true" t="shared" si="6" ref="C28:H28">SUM(C23,C19)</f>
        <v>2132546</v>
      </c>
      <c r="D28" s="195">
        <f t="shared" si="6"/>
        <v>3236563</v>
      </c>
      <c r="E28" s="195">
        <f t="shared" si="6"/>
        <v>2228474</v>
      </c>
      <c r="F28" s="195">
        <f t="shared" si="6"/>
        <v>1093540</v>
      </c>
      <c r="G28" s="195">
        <f t="shared" si="6"/>
        <v>1033400</v>
      </c>
      <c r="H28" s="195">
        <f t="shared" si="6"/>
        <v>993600</v>
      </c>
    </row>
    <row r="29" spans="1:8" ht="19.5" customHeight="1">
      <c r="A29" s="198" t="s">
        <v>351</v>
      </c>
      <c r="B29" s="199"/>
      <c r="C29" s="195">
        <v>7723923</v>
      </c>
      <c r="D29" s="195">
        <v>4898311</v>
      </c>
      <c r="E29" s="195">
        <v>2904000</v>
      </c>
      <c r="F29" s="195">
        <v>1936000</v>
      </c>
      <c r="G29" s="195">
        <v>968000</v>
      </c>
      <c r="H29" s="195">
        <v>0</v>
      </c>
    </row>
    <row r="30" spans="1:8" ht="37.5" customHeight="1">
      <c r="A30" s="196" t="s">
        <v>359</v>
      </c>
      <c r="B30" s="197"/>
      <c r="C30" s="200">
        <v>0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</row>
    <row r="31" spans="1:8" ht="30.75" customHeight="1">
      <c r="A31" s="196" t="s">
        <v>360</v>
      </c>
      <c r="B31" s="197"/>
      <c r="C31" s="201">
        <f aca="true" t="shared" si="7" ref="C31:H31">C28/C9</f>
        <v>0.08302156957018529</v>
      </c>
      <c r="D31" s="201">
        <f t="shared" si="7"/>
        <v>0.12183817915980913</v>
      </c>
      <c r="E31" s="201">
        <f t="shared" si="7"/>
        <v>0.086703668963903</v>
      </c>
      <c r="F31" s="201">
        <f t="shared" si="7"/>
        <v>0.04171232578392495</v>
      </c>
      <c r="G31" s="201">
        <f t="shared" si="7"/>
        <v>0.0386454187686797</v>
      </c>
      <c r="H31" s="201">
        <f t="shared" si="7"/>
        <v>0.036428473389345045</v>
      </c>
    </row>
    <row r="32" spans="1:8" ht="35.25" customHeight="1">
      <c r="A32" s="196" t="s">
        <v>361</v>
      </c>
      <c r="B32" s="197"/>
      <c r="C32" s="200">
        <v>0</v>
      </c>
      <c r="D32" s="200">
        <v>0</v>
      </c>
      <c r="E32" s="200">
        <v>0</v>
      </c>
      <c r="F32" s="200">
        <v>0</v>
      </c>
      <c r="G32" s="200">
        <v>0</v>
      </c>
      <c r="H32" s="200">
        <v>0</v>
      </c>
    </row>
    <row r="33" spans="1:8" ht="34.5" customHeight="1">
      <c r="A33" s="196" t="s">
        <v>362</v>
      </c>
      <c r="B33" s="197"/>
      <c r="C33" s="201">
        <f aca="true" t="shared" si="8" ref="C33:H33">C29/C9</f>
        <v>0.3006979501024851</v>
      </c>
      <c r="D33" s="201">
        <f t="shared" si="8"/>
        <v>0.1843935351168705</v>
      </c>
      <c r="E33" s="201">
        <f t="shared" si="8"/>
        <v>0.11298648971052581</v>
      </c>
      <c r="F33" s="201">
        <f t="shared" si="8"/>
        <v>0.0738473788957685</v>
      </c>
      <c r="G33" s="201">
        <f t="shared" si="8"/>
        <v>0.036199695537141426</v>
      </c>
      <c r="H33" s="201">
        <f t="shared" si="8"/>
        <v>0</v>
      </c>
    </row>
  </sheetData>
  <mergeCells count="10">
    <mergeCell ref="A33:B33"/>
    <mergeCell ref="C1:H1"/>
    <mergeCell ref="A30:B30"/>
    <mergeCell ref="A31:B31"/>
    <mergeCell ref="A32:B32"/>
    <mergeCell ref="A29:B29"/>
    <mergeCell ref="A28:B28"/>
    <mergeCell ref="A1:B2"/>
    <mergeCell ref="A3:A5"/>
    <mergeCell ref="A17:A20"/>
  </mergeCells>
  <printOptions/>
  <pageMargins left="0.52" right="0.37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&amp;L&amp;"Arial,Pogrubiony"BUDŻET GMINY PACZKÓW NA 2007R.&amp;R&amp;8Zał. nr 18
Prognoza zadłużenia Gminy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showGridLines="0" zoomScale="115" zoomScaleNormal="115" workbookViewId="0" topLeftCell="A22">
      <selection activeCell="B34" sqref="B34"/>
    </sheetView>
  </sheetViews>
  <sheetFormatPr defaultColWidth="9.140625" defaultRowHeight="12.75"/>
  <cols>
    <col min="1" max="1" width="5.57421875" style="6" bestFit="1" customWidth="1"/>
    <col min="2" max="2" width="8.8515625" style="6" bestFit="1" customWidth="1"/>
    <col min="3" max="3" width="64.57421875" style="6" customWidth="1"/>
    <col min="4" max="4" width="12.7109375" style="10" bestFit="1" customWidth="1"/>
    <col min="5" max="16384" width="8.00390625" style="6" customWidth="1"/>
  </cols>
  <sheetData>
    <row r="1" spans="1:4" ht="12.75">
      <c r="A1" s="13" t="s">
        <v>33</v>
      </c>
      <c r="B1" s="13" t="s">
        <v>420</v>
      </c>
      <c r="C1" s="13" t="s">
        <v>35</v>
      </c>
      <c r="D1" s="14" t="s">
        <v>374</v>
      </c>
    </row>
    <row r="2" spans="1:4" ht="12.75">
      <c r="A2" s="15">
        <v>10</v>
      </c>
      <c r="B2" s="7"/>
      <c r="C2" s="16" t="s">
        <v>37</v>
      </c>
      <c r="D2" s="17">
        <v>785</v>
      </c>
    </row>
    <row r="3" spans="1:4" ht="12.75">
      <c r="A3" s="7"/>
      <c r="B3" s="18">
        <v>1095</v>
      </c>
      <c r="C3" s="19" t="s">
        <v>39</v>
      </c>
      <c r="D3" s="20">
        <v>785</v>
      </c>
    </row>
    <row r="4" spans="1:4" ht="12.75">
      <c r="A4" s="21">
        <v>600</v>
      </c>
      <c r="B4" s="7"/>
      <c r="C4" s="16" t="s">
        <v>41</v>
      </c>
      <c r="D4" s="22">
        <v>2074049</v>
      </c>
    </row>
    <row r="5" spans="1:4" ht="12.75">
      <c r="A5" s="7"/>
      <c r="B5" s="23">
        <v>60016</v>
      </c>
      <c r="C5" s="19" t="s">
        <v>43</v>
      </c>
      <c r="D5" s="24">
        <v>2074049</v>
      </c>
    </row>
    <row r="6" spans="1:4" ht="12.75">
      <c r="A6" s="21">
        <v>700</v>
      </c>
      <c r="B6" s="7"/>
      <c r="C6" s="16" t="s">
        <v>45</v>
      </c>
      <c r="D6" s="22">
        <v>1957760</v>
      </c>
    </row>
    <row r="7" spans="1:4" ht="12.75">
      <c r="A7" s="7"/>
      <c r="B7" s="23">
        <v>70005</v>
      </c>
      <c r="C7" s="19" t="s">
        <v>47</v>
      </c>
      <c r="D7" s="24">
        <v>1957760</v>
      </c>
    </row>
    <row r="8" spans="1:4" ht="12.75">
      <c r="A8" s="21">
        <v>750</v>
      </c>
      <c r="B8" s="7"/>
      <c r="C8" s="16" t="s">
        <v>49</v>
      </c>
      <c r="D8" s="25">
        <v>97523</v>
      </c>
    </row>
    <row r="9" spans="1:4" ht="12.75">
      <c r="A9" s="7"/>
      <c r="B9" s="23">
        <v>75011</v>
      </c>
      <c r="C9" s="19" t="s">
        <v>51</v>
      </c>
      <c r="D9" s="26">
        <v>97523</v>
      </c>
    </row>
    <row r="10" spans="1:4" ht="12.75">
      <c r="A10" s="21">
        <v>751</v>
      </c>
      <c r="B10" s="7"/>
      <c r="C10" s="16" t="s">
        <v>375</v>
      </c>
      <c r="D10" s="27">
        <v>2240</v>
      </c>
    </row>
    <row r="11" spans="1:4" ht="12.75">
      <c r="A11" s="7"/>
      <c r="B11" s="7"/>
      <c r="C11" s="16" t="s">
        <v>376</v>
      </c>
      <c r="D11" s="8"/>
    </row>
    <row r="12" spans="1:4" ht="12.75">
      <c r="A12" s="7"/>
      <c r="B12" s="23">
        <v>75101</v>
      </c>
      <c r="C12" s="19" t="s">
        <v>377</v>
      </c>
      <c r="D12" s="28">
        <v>2240</v>
      </c>
    </row>
    <row r="13" spans="1:4" ht="12.75">
      <c r="A13" s="21">
        <v>754</v>
      </c>
      <c r="B13" s="7"/>
      <c r="C13" s="16" t="s">
        <v>57</v>
      </c>
      <c r="D13" s="27">
        <v>7000</v>
      </c>
    </row>
    <row r="14" spans="1:4" ht="12.75">
      <c r="A14" s="7"/>
      <c r="B14" s="23">
        <v>75414</v>
      </c>
      <c r="C14" s="19" t="s">
        <v>59</v>
      </c>
      <c r="D14" s="28">
        <v>1000</v>
      </c>
    </row>
    <row r="15" spans="1:4" ht="12.75">
      <c r="A15" s="7"/>
      <c r="B15" s="23">
        <v>75416</v>
      </c>
      <c r="C15" s="19" t="s">
        <v>61</v>
      </c>
      <c r="D15" s="28">
        <v>6000</v>
      </c>
    </row>
    <row r="16" spans="1:4" ht="12.75">
      <c r="A16" s="21">
        <v>756</v>
      </c>
      <c r="B16" s="7"/>
      <c r="C16" s="16" t="s">
        <v>378</v>
      </c>
      <c r="D16" s="22">
        <v>6876078</v>
      </c>
    </row>
    <row r="17" spans="1:4" ht="12.75">
      <c r="A17" s="7"/>
      <c r="B17" s="7"/>
      <c r="C17" s="16" t="s">
        <v>379</v>
      </c>
      <c r="D17" s="8"/>
    </row>
    <row r="18" spans="1:4" ht="12.75">
      <c r="A18" s="7"/>
      <c r="B18" s="7"/>
      <c r="C18" s="16" t="s">
        <v>380</v>
      </c>
      <c r="D18" s="8"/>
    </row>
    <row r="19" spans="1:4" ht="12.75">
      <c r="A19" s="7"/>
      <c r="B19" s="23">
        <v>75601</v>
      </c>
      <c r="C19" s="19" t="s">
        <v>64</v>
      </c>
      <c r="D19" s="28">
        <v>7700</v>
      </c>
    </row>
    <row r="20" spans="1:4" ht="12.75">
      <c r="A20" s="7"/>
      <c r="B20" s="23">
        <v>75615</v>
      </c>
      <c r="C20" s="19" t="s">
        <v>381</v>
      </c>
      <c r="D20" s="24">
        <v>2366900</v>
      </c>
    </row>
    <row r="21" spans="1:4" ht="12.75">
      <c r="A21" s="7"/>
      <c r="B21" s="7"/>
      <c r="C21" s="19" t="s">
        <v>382</v>
      </c>
      <c r="D21" s="8"/>
    </row>
    <row r="22" spans="1:4" ht="12.75">
      <c r="A22" s="7"/>
      <c r="B22" s="7"/>
      <c r="C22" s="19" t="s">
        <v>383</v>
      </c>
      <c r="D22" s="8"/>
    </row>
    <row r="23" spans="1:4" ht="12.75">
      <c r="A23" s="7"/>
      <c r="B23" s="23">
        <v>75616</v>
      </c>
      <c r="C23" s="19" t="s">
        <v>384</v>
      </c>
      <c r="D23" s="24">
        <v>1316200</v>
      </c>
    </row>
    <row r="24" spans="1:4" ht="12.75">
      <c r="A24" s="7"/>
      <c r="B24" s="7"/>
      <c r="C24" s="19" t="s">
        <v>385</v>
      </c>
      <c r="D24" s="8"/>
    </row>
    <row r="25" spans="1:4" ht="12.75">
      <c r="A25" s="7"/>
      <c r="B25" s="7"/>
      <c r="C25" s="19" t="s">
        <v>386</v>
      </c>
      <c r="D25" s="8"/>
    </row>
    <row r="26" spans="1:4" ht="12.75">
      <c r="A26" s="7"/>
      <c r="B26" s="23">
        <v>75618</v>
      </c>
      <c r="C26" s="19" t="s">
        <v>387</v>
      </c>
      <c r="D26" s="29">
        <v>135000</v>
      </c>
    </row>
    <row r="27" spans="1:4" ht="12.75">
      <c r="A27" s="7"/>
      <c r="B27" s="7"/>
      <c r="C27" s="19" t="s">
        <v>388</v>
      </c>
      <c r="D27" s="8"/>
    </row>
    <row r="28" spans="1:4" ht="12.75">
      <c r="A28" s="7"/>
      <c r="B28" s="23">
        <v>75621</v>
      </c>
      <c r="C28" s="19" t="s">
        <v>65</v>
      </c>
      <c r="D28" s="24">
        <v>3050278</v>
      </c>
    </row>
    <row r="29" spans="1:4" ht="12.75">
      <c r="A29" s="21">
        <v>758</v>
      </c>
      <c r="B29" s="7"/>
      <c r="C29" s="16" t="s">
        <v>67</v>
      </c>
      <c r="D29" s="22">
        <v>9111808</v>
      </c>
    </row>
    <row r="30" spans="1:4" ht="12.75">
      <c r="A30" s="7"/>
      <c r="B30" s="23">
        <v>75801</v>
      </c>
      <c r="C30" s="19" t="s">
        <v>68</v>
      </c>
      <c r="D30" s="24">
        <v>6166193</v>
      </c>
    </row>
    <row r="31" spans="1:4" ht="12.75">
      <c r="A31" s="7"/>
      <c r="B31" s="23">
        <v>75807</v>
      </c>
      <c r="C31" s="19" t="s">
        <v>69</v>
      </c>
      <c r="D31" s="24">
        <v>2849881</v>
      </c>
    </row>
    <row r="32" spans="1:4" ht="12.75">
      <c r="A32" s="7"/>
      <c r="B32" s="23">
        <v>75831</v>
      </c>
      <c r="C32" s="19" t="s">
        <v>70</v>
      </c>
      <c r="D32" s="26">
        <v>95734</v>
      </c>
    </row>
    <row r="33" spans="1:4" ht="12.75">
      <c r="A33" s="21">
        <v>801</v>
      </c>
      <c r="B33" s="7"/>
      <c r="C33" s="16" t="s">
        <v>72</v>
      </c>
      <c r="D33" s="30">
        <v>394000</v>
      </c>
    </row>
    <row r="34" spans="1:4" ht="12.75">
      <c r="A34" s="7"/>
      <c r="B34" s="23">
        <v>80101</v>
      </c>
      <c r="C34" s="19" t="s">
        <v>74</v>
      </c>
      <c r="D34" s="29">
        <v>130000</v>
      </c>
    </row>
    <row r="35" spans="1:4" ht="12.75">
      <c r="A35" s="7"/>
      <c r="B35" s="23">
        <v>80104</v>
      </c>
      <c r="C35" s="19" t="s">
        <v>389</v>
      </c>
      <c r="D35" s="29">
        <v>240000</v>
      </c>
    </row>
    <row r="36" spans="1:4" ht="12.75">
      <c r="A36" s="7"/>
      <c r="B36" s="23">
        <v>80110</v>
      </c>
      <c r="C36" s="19" t="s">
        <v>78</v>
      </c>
      <c r="D36" s="26">
        <v>24000</v>
      </c>
    </row>
    <row r="37" spans="1:4" ht="12.75">
      <c r="A37" s="21">
        <v>851</v>
      </c>
      <c r="B37" s="7"/>
      <c r="C37" s="16" t="s">
        <v>80</v>
      </c>
      <c r="D37" s="30">
        <v>145400</v>
      </c>
    </row>
    <row r="38" spans="1:4" ht="12.75">
      <c r="A38" s="7"/>
      <c r="B38" s="23">
        <v>85154</v>
      </c>
      <c r="C38" s="19" t="s">
        <v>82</v>
      </c>
      <c r="D38" s="29">
        <v>143000</v>
      </c>
    </row>
    <row r="39" spans="1:4" ht="12.75">
      <c r="A39" s="7"/>
      <c r="B39" s="23">
        <v>85195</v>
      </c>
      <c r="C39" s="19" t="s">
        <v>39</v>
      </c>
      <c r="D39" s="28">
        <v>2400</v>
      </c>
    </row>
    <row r="40" spans="1:4" ht="12.75">
      <c r="A40" s="21">
        <v>852</v>
      </c>
      <c r="B40" s="7"/>
      <c r="C40" s="16" t="s">
        <v>86</v>
      </c>
      <c r="D40" s="22">
        <v>4947000</v>
      </c>
    </row>
    <row r="41" spans="1:4" ht="12.75">
      <c r="A41" s="7"/>
      <c r="B41" s="23">
        <v>85212</v>
      </c>
      <c r="C41" s="19" t="s">
        <v>390</v>
      </c>
      <c r="D41" s="24">
        <v>3918000</v>
      </c>
    </row>
    <row r="42" spans="1:4" ht="12.75">
      <c r="A42" s="7"/>
      <c r="B42" s="7"/>
      <c r="C42" s="19" t="s">
        <v>391</v>
      </c>
      <c r="D42" s="8"/>
    </row>
    <row r="43" spans="1:4" ht="12.75">
      <c r="A43" s="7"/>
      <c r="B43" s="23">
        <v>85213</v>
      </c>
      <c r="C43" s="19" t="s">
        <v>392</v>
      </c>
      <c r="D43" s="26">
        <v>29000</v>
      </c>
    </row>
    <row r="44" spans="1:4" ht="12.75">
      <c r="A44" s="7"/>
      <c r="B44" s="7"/>
      <c r="C44" s="19" t="s">
        <v>393</v>
      </c>
      <c r="D44" s="8"/>
    </row>
    <row r="45" spans="1:4" ht="12.75">
      <c r="A45" s="7"/>
      <c r="B45" s="23">
        <v>85214</v>
      </c>
      <c r="C45" s="19" t="s">
        <v>92</v>
      </c>
      <c r="D45" s="29">
        <v>745000</v>
      </c>
    </row>
    <row r="46" spans="1:4" ht="12.75">
      <c r="A46" s="7"/>
      <c r="B46" s="23">
        <v>85219</v>
      </c>
      <c r="C46" s="19" t="s">
        <v>94</v>
      </c>
      <c r="D46" s="29">
        <v>144000</v>
      </c>
    </row>
    <row r="47" spans="1:4" ht="12.75">
      <c r="A47" s="7"/>
      <c r="B47" s="23">
        <v>85228</v>
      </c>
      <c r="C47" s="19" t="s">
        <v>96</v>
      </c>
      <c r="D47" s="26">
        <v>22000</v>
      </c>
    </row>
    <row r="48" spans="1:4" ht="12.75">
      <c r="A48" s="7"/>
      <c r="B48" s="23">
        <v>85295</v>
      </c>
      <c r="C48" s="19" t="s">
        <v>39</v>
      </c>
      <c r="D48" s="26">
        <v>89000</v>
      </c>
    </row>
    <row r="49" spans="1:4" ht="12.75">
      <c r="A49" s="21">
        <v>900</v>
      </c>
      <c r="B49" s="7"/>
      <c r="C49" s="16" t="s">
        <v>99</v>
      </c>
      <c r="D49" s="27">
        <v>2500</v>
      </c>
    </row>
    <row r="50" spans="1:4" ht="12.75">
      <c r="A50" s="7"/>
      <c r="B50" s="23">
        <v>90020</v>
      </c>
      <c r="C50" s="19" t="s">
        <v>100</v>
      </c>
      <c r="D50" s="20">
        <v>500</v>
      </c>
    </row>
    <row r="51" spans="1:4" ht="12.75">
      <c r="A51" s="7"/>
      <c r="B51" s="23">
        <v>90095</v>
      </c>
      <c r="C51" s="19" t="s">
        <v>39</v>
      </c>
      <c r="D51" s="28">
        <v>2000</v>
      </c>
    </row>
    <row r="52" spans="1:4" ht="12.75">
      <c r="A52" s="21">
        <v>926</v>
      </c>
      <c r="B52" s="7"/>
      <c r="C52" s="16" t="s">
        <v>240</v>
      </c>
      <c r="D52" s="25">
        <v>70507</v>
      </c>
    </row>
    <row r="53" spans="1:4" ht="12.75">
      <c r="A53" s="7"/>
      <c r="B53" s="23">
        <v>92605</v>
      </c>
      <c r="C53" s="19" t="s">
        <v>244</v>
      </c>
      <c r="D53" s="26">
        <v>70507</v>
      </c>
    </row>
    <row r="54" spans="1:4" ht="12.75">
      <c r="A54" s="9"/>
      <c r="B54" s="9"/>
      <c r="C54" s="31" t="s">
        <v>264</v>
      </c>
      <c r="D54" s="32">
        <v>25686650</v>
      </c>
    </row>
  </sheetData>
  <printOptions/>
  <pageMargins left="0.62" right="0.4724409448818898" top="1.1811023622047245" bottom="0.984251968503937" header="0.5118110236220472" footer="0.5118110236220472"/>
  <pageSetup firstPageNumber="2" useFirstPageNumber="1" horizontalDpi="600" verticalDpi="600" orientation="portrait" paperSize="9" r:id="rId2"/>
  <headerFooter alignWithMargins="0">
    <oddHeader>&amp;L&amp;"Arial,Pogrubiony"BUDŻET GMINY PACZKÓW NA 2007R.&amp;R&amp;8Zał. nr 2
Prognozowane dochody wg
działów i rozdziałów klasyfikacji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2"/>
  <sheetViews>
    <sheetView showGridLines="0" workbookViewId="0" topLeftCell="A112">
      <selection activeCell="E145" sqref="E145"/>
    </sheetView>
  </sheetViews>
  <sheetFormatPr defaultColWidth="9.140625" defaultRowHeight="12.75"/>
  <cols>
    <col min="1" max="1" width="5.57421875" style="36" bestFit="1" customWidth="1"/>
    <col min="2" max="2" width="7.140625" style="36" bestFit="1" customWidth="1"/>
    <col min="3" max="3" width="5.00390625" style="36" bestFit="1" customWidth="1"/>
    <col min="4" max="4" width="63.57421875" style="6" customWidth="1"/>
    <col min="5" max="5" width="12.7109375" style="6" bestFit="1" customWidth="1"/>
    <col min="6" max="16384" width="8.00390625" style="6" customWidth="1"/>
  </cols>
  <sheetData>
    <row r="1" spans="1:5" ht="12.75">
      <c r="A1" s="13" t="s">
        <v>33</v>
      </c>
      <c r="B1" s="13" t="s">
        <v>420</v>
      </c>
      <c r="C1" s="13" t="s">
        <v>419</v>
      </c>
      <c r="D1" s="13" t="s">
        <v>35</v>
      </c>
      <c r="E1" s="14" t="s">
        <v>374</v>
      </c>
    </row>
    <row r="2" spans="1:5" ht="12.75">
      <c r="A2" s="15">
        <v>10</v>
      </c>
      <c r="B2" s="7"/>
      <c r="C2" s="7"/>
      <c r="D2" s="16" t="s">
        <v>37</v>
      </c>
      <c r="E2" s="17">
        <v>785</v>
      </c>
    </row>
    <row r="3" spans="1:5" ht="12.75">
      <c r="A3" s="7"/>
      <c r="B3" s="18">
        <v>1095</v>
      </c>
      <c r="C3" s="7"/>
      <c r="D3" s="19" t="s">
        <v>39</v>
      </c>
      <c r="E3" s="20">
        <v>785</v>
      </c>
    </row>
    <row r="4" spans="1:5" ht="12.75">
      <c r="A4" s="7"/>
      <c r="B4" s="7"/>
      <c r="C4" s="34">
        <v>750</v>
      </c>
      <c r="D4" s="19" t="s">
        <v>394</v>
      </c>
      <c r="E4" s="20">
        <v>785</v>
      </c>
    </row>
    <row r="5" spans="1:5" ht="12.75">
      <c r="A5" s="7"/>
      <c r="B5" s="7"/>
      <c r="C5" s="7"/>
      <c r="D5" s="19" t="s">
        <v>395</v>
      </c>
      <c r="E5" s="8"/>
    </row>
    <row r="6" spans="1:5" ht="12.75">
      <c r="A6" s="7"/>
      <c r="B6" s="7"/>
      <c r="C6" s="7"/>
      <c r="D6" s="19" t="s">
        <v>396</v>
      </c>
      <c r="E6" s="8"/>
    </row>
    <row r="7" spans="1:5" ht="12.75">
      <c r="A7" s="21">
        <v>600</v>
      </c>
      <c r="B7" s="7"/>
      <c r="C7" s="7"/>
      <c r="D7" s="16" t="s">
        <v>41</v>
      </c>
      <c r="E7" s="22">
        <v>2074049</v>
      </c>
    </row>
    <row r="8" spans="1:5" ht="12.75">
      <c r="A8" s="7"/>
      <c r="B8" s="23">
        <v>60016</v>
      </c>
      <c r="C8" s="7"/>
      <c r="D8" s="19" t="s">
        <v>43</v>
      </c>
      <c r="E8" s="24">
        <v>2074049</v>
      </c>
    </row>
    <row r="9" spans="1:5" ht="12.75">
      <c r="A9" s="7"/>
      <c r="B9" s="7"/>
      <c r="C9" s="34">
        <v>690</v>
      </c>
      <c r="D9" s="19" t="s">
        <v>103</v>
      </c>
      <c r="E9" s="26">
        <v>10500</v>
      </c>
    </row>
    <row r="10" spans="1:5" ht="12.75">
      <c r="A10" s="7"/>
      <c r="B10" s="7"/>
      <c r="C10" s="35">
        <v>6298</v>
      </c>
      <c r="D10" s="19" t="s">
        <v>397</v>
      </c>
      <c r="E10" s="24">
        <v>1820779</v>
      </c>
    </row>
    <row r="11" spans="1:5" ht="12.75">
      <c r="A11" s="7"/>
      <c r="B11" s="7"/>
      <c r="C11" s="7"/>
      <c r="D11" s="19" t="s">
        <v>398</v>
      </c>
      <c r="E11" s="8"/>
    </row>
    <row r="12" spans="1:5" ht="12.75">
      <c r="A12" s="7"/>
      <c r="B12" s="7"/>
      <c r="C12" s="7"/>
      <c r="D12" s="19" t="s">
        <v>399</v>
      </c>
      <c r="E12" s="8"/>
    </row>
    <row r="13" spans="1:5" ht="12.75">
      <c r="A13" s="7"/>
      <c r="B13" s="7"/>
      <c r="C13" s="35">
        <v>6339</v>
      </c>
      <c r="D13" s="19" t="s">
        <v>400</v>
      </c>
      <c r="E13" s="29">
        <v>242770</v>
      </c>
    </row>
    <row r="14" spans="1:5" ht="12.75">
      <c r="A14" s="7"/>
      <c r="B14" s="7"/>
      <c r="C14" s="7"/>
      <c r="D14" s="19" t="s">
        <v>401</v>
      </c>
      <c r="E14" s="8"/>
    </row>
    <row r="15" spans="1:5" ht="12.75">
      <c r="A15" s="21">
        <v>700</v>
      </c>
      <c r="B15" s="7"/>
      <c r="C15" s="7"/>
      <c r="D15" s="16" t="s">
        <v>45</v>
      </c>
      <c r="E15" s="22">
        <v>1957760</v>
      </c>
    </row>
    <row r="16" spans="1:5" ht="12.75">
      <c r="A16" s="7"/>
      <c r="B16" s="23">
        <v>70005</v>
      </c>
      <c r="C16" s="7"/>
      <c r="D16" s="19" t="s">
        <v>47</v>
      </c>
      <c r="E16" s="24">
        <v>1957760</v>
      </c>
    </row>
    <row r="17" spans="1:5" ht="12.75">
      <c r="A17" s="7"/>
      <c r="B17" s="7"/>
      <c r="C17" s="34">
        <v>470</v>
      </c>
      <c r="D17" s="19" t="s">
        <v>402</v>
      </c>
      <c r="E17" s="26">
        <v>65000</v>
      </c>
    </row>
    <row r="18" spans="1:5" ht="12.75">
      <c r="A18" s="7"/>
      <c r="B18" s="7"/>
      <c r="C18" s="7"/>
      <c r="D18" s="19" t="s">
        <v>403</v>
      </c>
      <c r="E18" s="8"/>
    </row>
    <row r="19" spans="1:5" ht="12.75">
      <c r="A19" s="7"/>
      <c r="B19" s="7"/>
      <c r="C19" s="34">
        <v>490</v>
      </c>
      <c r="D19" s="19" t="s">
        <v>404</v>
      </c>
      <c r="E19" s="26">
        <v>10500</v>
      </c>
    </row>
    <row r="20" spans="1:5" ht="12.75">
      <c r="A20" s="7"/>
      <c r="B20" s="7"/>
      <c r="C20" s="7"/>
      <c r="D20" s="19" t="s">
        <v>405</v>
      </c>
      <c r="E20" s="8"/>
    </row>
    <row r="21" spans="1:5" ht="12.75">
      <c r="A21" s="7"/>
      <c r="B21" s="7"/>
      <c r="C21" s="34">
        <v>750</v>
      </c>
      <c r="D21" s="19" t="s">
        <v>394</v>
      </c>
      <c r="E21" s="29">
        <v>907000</v>
      </c>
    </row>
    <row r="22" spans="1:5" ht="12.75">
      <c r="A22" s="7"/>
      <c r="B22" s="7"/>
      <c r="C22" s="7"/>
      <c r="D22" s="19" t="s">
        <v>395</v>
      </c>
      <c r="E22" s="8"/>
    </row>
    <row r="23" spans="1:5" ht="12.75">
      <c r="A23" s="7"/>
      <c r="B23" s="7"/>
      <c r="C23" s="7"/>
      <c r="D23" s="19" t="s">
        <v>396</v>
      </c>
      <c r="E23" s="8"/>
    </row>
    <row r="24" spans="1:5" ht="12.75">
      <c r="A24" s="7"/>
      <c r="B24" s="7"/>
      <c r="C24" s="34">
        <v>830</v>
      </c>
      <c r="D24" s="19" t="s">
        <v>104</v>
      </c>
      <c r="E24" s="26">
        <v>25000</v>
      </c>
    </row>
    <row r="25" spans="1:5" ht="12.75">
      <c r="A25" s="7"/>
      <c r="B25" s="7"/>
      <c r="C25" s="34">
        <v>870</v>
      </c>
      <c r="D25" s="19" t="s">
        <v>106</v>
      </c>
      <c r="E25" s="29">
        <v>850000</v>
      </c>
    </row>
    <row r="26" spans="1:5" ht="12.75">
      <c r="A26" s="7"/>
      <c r="B26" s="7"/>
      <c r="C26" s="34">
        <v>920</v>
      </c>
      <c r="D26" s="19" t="s">
        <v>107</v>
      </c>
      <c r="E26" s="28">
        <v>2500</v>
      </c>
    </row>
    <row r="27" spans="1:5" ht="12.75">
      <c r="A27" s="7"/>
      <c r="B27" s="7"/>
      <c r="C27" s="35">
        <v>2460</v>
      </c>
      <c r="D27" s="19" t="s">
        <v>406</v>
      </c>
      <c r="E27" s="26">
        <v>97760</v>
      </c>
    </row>
    <row r="28" spans="1:5" ht="12.75">
      <c r="A28" s="7"/>
      <c r="B28" s="7"/>
      <c r="C28" s="7"/>
      <c r="D28" s="19" t="s">
        <v>407</v>
      </c>
      <c r="E28" s="8"/>
    </row>
    <row r="29" spans="1:5" ht="12.75">
      <c r="A29" s="7"/>
      <c r="B29" s="7"/>
      <c r="C29" s="7"/>
      <c r="D29" s="19" t="s">
        <v>408</v>
      </c>
      <c r="E29" s="8"/>
    </row>
    <row r="30" spans="1:5" ht="12.75">
      <c r="A30" s="21">
        <v>750</v>
      </c>
      <c r="B30" s="7"/>
      <c r="C30" s="7"/>
      <c r="D30" s="16" t="s">
        <v>49</v>
      </c>
      <c r="E30" s="25">
        <v>97523</v>
      </c>
    </row>
    <row r="31" spans="1:5" ht="12.75">
      <c r="A31" s="7"/>
      <c r="B31" s="23">
        <v>75011</v>
      </c>
      <c r="C31" s="7"/>
      <c r="D31" s="19" t="s">
        <v>51</v>
      </c>
      <c r="E31" s="26">
        <v>97523</v>
      </c>
    </row>
    <row r="32" spans="1:5" ht="12.75">
      <c r="A32" s="7"/>
      <c r="B32" s="7"/>
      <c r="C32" s="35">
        <v>2010</v>
      </c>
      <c r="D32" s="19" t="s">
        <v>409</v>
      </c>
      <c r="E32" s="26">
        <v>97523</v>
      </c>
    </row>
    <row r="33" spans="1:5" ht="12.75">
      <c r="A33" s="7"/>
      <c r="B33" s="7"/>
      <c r="C33" s="7"/>
      <c r="D33" s="19" t="s">
        <v>410</v>
      </c>
      <c r="E33" s="8"/>
    </row>
    <row r="34" spans="1:5" ht="12.75">
      <c r="A34" s="7"/>
      <c r="B34" s="7"/>
      <c r="C34" s="7"/>
      <c r="D34" s="19" t="s">
        <v>411</v>
      </c>
      <c r="E34" s="8"/>
    </row>
    <row r="35" spans="1:5" ht="12.75">
      <c r="A35" s="21">
        <v>751</v>
      </c>
      <c r="B35" s="7"/>
      <c r="C35" s="7"/>
      <c r="D35" s="16" t="s">
        <v>375</v>
      </c>
      <c r="E35" s="27">
        <v>2240</v>
      </c>
    </row>
    <row r="36" spans="1:5" ht="12.75">
      <c r="A36" s="7"/>
      <c r="B36" s="7"/>
      <c r="C36" s="7"/>
      <c r="D36" s="16" t="s">
        <v>376</v>
      </c>
      <c r="E36" s="8"/>
    </row>
    <row r="37" spans="1:5" ht="12.75">
      <c r="A37" s="7"/>
      <c r="B37" s="23">
        <v>75101</v>
      </c>
      <c r="C37" s="7"/>
      <c r="D37" s="19" t="s">
        <v>377</v>
      </c>
      <c r="E37" s="28">
        <v>2240</v>
      </c>
    </row>
    <row r="38" spans="1:5" ht="12.75">
      <c r="A38" s="7"/>
      <c r="B38" s="7"/>
      <c r="C38" s="35">
        <v>2010</v>
      </c>
      <c r="D38" s="19" t="s">
        <v>409</v>
      </c>
      <c r="E38" s="28">
        <v>2240</v>
      </c>
    </row>
    <row r="39" spans="1:5" ht="12.75">
      <c r="A39" s="7"/>
      <c r="B39" s="7"/>
      <c r="C39" s="7"/>
      <c r="D39" s="19" t="s">
        <v>410</v>
      </c>
      <c r="E39" s="8"/>
    </row>
    <row r="40" spans="1:5" ht="12.75">
      <c r="A40" s="7"/>
      <c r="B40" s="7"/>
      <c r="C40" s="7"/>
      <c r="D40" s="19" t="s">
        <v>411</v>
      </c>
      <c r="E40" s="8"/>
    </row>
    <row r="41" spans="1:5" ht="12.75">
      <c r="A41" s="21">
        <v>754</v>
      </c>
      <c r="B41" s="7"/>
      <c r="C41" s="7"/>
      <c r="D41" s="16" t="s">
        <v>57</v>
      </c>
      <c r="E41" s="27">
        <v>7000</v>
      </c>
    </row>
    <row r="42" spans="1:5" ht="12.75">
      <c r="A42" s="7"/>
      <c r="B42" s="23">
        <v>75414</v>
      </c>
      <c r="C42" s="7"/>
      <c r="D42" s="19" t="s">
        <v>59</v>
      </c>
      <c r="E42" s="28">
        <v>1000</v>
      </c>
    </row>
    <row r="43" spans="1:5" ht="12.75">
      <c r="A43" s="7"/>
      <c r="B43" s="7"/>
      <c r="C43" s="35">
        <v>2010</v>
      </c>
      <c r="D43" s="19" t="s">
        <v>409</v>
      </c>
      <c r="E43" s="28">
        <v>1000</v>
      </c>
    </row>
    <row r="44" spans="1:5" ht="12.75">
      <c r="A44" s="7"/>
      <c r="B44" s="7"/>
      <c r="C44" s="7"/>
      <c r="D44" s="19" t="s">
        <v>410</v>
      </c>
      <c r="E44" s="8"/>
    </row>
    <row r="45" spans="1:5" ht="12.75">
      <c r="A45" s="7"/>
      <c r="B45" s="7"/>
      <c r="C45" s="7"/>
      <c r="D45" s="19" t="s">
        <v>411</v>
      </c>
      <c r="E45" s="8"/>
    </row>
    <row r="46" spans="1:5" ht="12.75">
      <c r="A46" s="7"/>
      <c r="B46" s="23">
        <v>75416</v>
      </c>
      <c r="C46" s="7"/>
      <c r="D46" s="19" t="s">
        <v>61</v>
      </c>
      <c r="E46" s="28">
        <v>6000</v>
      </c>
    </row>
    <row r="47" spans="1:5" ht="12.75">
      <c r="A47" s="7"/>
      <c r="B47" s="7"/>
      <c r="C47" s="34">
        <v>570</v>
      </c>
      <c r="D47" s="19" t="s">
        <v>412</v>
      </c>
      <c r="E47" s="28">
        <v>6000</v>
      </c>
    </row>
    <row r="48" spans="1:5" ht="12.75">
      <c r="A48" s="21">
        <v>756</v>
      </c>
      <c r="B48" s="7"/>
      <c r="C48" s="7"/>
      <c r="D48" s="16" t="s">
        <v>378</v>
      </c>
      <c r="E48" s="22">
        <v>6876078</v>
      </c>
    </row>
    <row r="49" spans="1:5" ht="12.75">
      <c r="A49" s="7"/>
      <c r="B49" s="7"/>
      <c r="C49" s="7"/>
      <c r="D49" s="16" t="s">
        <v>379</v>
      </c>
      <c r="E49" s="8"/>
    </row>
    <row r="50" spans="1:5" ht="12.75">
      <c r="A50" s="7"/>
      <c r="B50" s="7"/>
      <c r="C50" s="7"/>
      <c r="D50" s="16" t="s">
        <v>380</v>
      </c>
      <c r="E50" s="8"/>
    </row>
    <row r="51" spans="1:5" ht="12.75">
      <c r="A51" s="7"/>
      <c r="B51" s="23">
        <v>75601</v>
      </c>
      <c r="C51" s="7"/>
      <c r="D51" s="19" t="s">
        <v>64</v>
      </c>
      <c r="E51" s="28">
        <v>7700</v>
      </c>
    </row>
    <row r="52" spans="1:5" ht="12.75">
      <c r="A52" s="7"/>
      <c r="B52" s="7"/>
      <c r="C52" s="34">
        <v>350</v>
      </c>
      <c r="D52" s="19" t="s">
        <v>413</v>
      </c>
      <c r="E52" s="28">
        <v>7000</v>
      </c>
    </row>
    <row r="53" spans="1:5" ht="12.75">
      <c r="A53" s="7"/>
      <c r="B53" s="7"/>
      <c r="C53" s="7"/>
      <c r="D53" s="19" t="s">
        <v>414</v>
      </c>
      <c r="E53" s="8"/>
    </row>
    <row r="54" spans="1:5" ht="12.75">
      <c r="A54" s="7"/>
      <c r="B54" s="7"/>
      <c r="C54" s="34">
        <v>910</v>
      </c>
      <c r="D54" s="19" t="s">
        <v>108</v>
      </c>
      <c r="E54" s="20">
        <v>700</v>
      </c>
    </row>
    <row r="55" spans="1:5" ht="12.75">
      <c r="A55" s="7"/>
      <c r="B55" s="23">
        <v>75615</v>
      </c>
      <c r="C55" s="7"/>
      <c r="D55" s="19" t="s">
        <v>381</v>
      </c>
      <c r="E55" s="24">
        <v>2366900</v>
      </c>
    </row>
    <row r="56" spans="1:5" ht="12.75">
      <c r="A56" s="7"/>
      <c r="B56" s="7"/>
      <c r="C56" s="7"/>
      <c r="D56" s="19" t="s">
        <v>382</v>
      </c>
      <c r="E56" s="8"/>
    </row>
    <row r="57" spans="1:5" ht="12.75">
      <c r="A57" s="7"/>
      <c r="B57" s="7"/>
      <c r="C57" s="7"/>
      <c r="D57" s="19" t="s">
        <v>383</v>
      </c>
      <c r="E57" s="8"/>
    </row>
    <row r="58" spans="1:5" ht="12.75">
      <c r="A58" s="7"/>
      <c r="B58" s="7"/>
      <c r="C58" s="34">
        <v>310</v>
      </c>
      <c r="D58" s="19" t="s">
        <v>109</v>
      </c>
      <c r="E58" s="24">
        <v>2000000</v>
      </c>
    </row>
    <row r="59" spans="1:5" ht="12.75">
      <c r="A59" s="7"/>
      <c r="B59" s="7"/>
      <c r="C59" s="34">
        <v>320</v>
      </c>
      <c r="D59" s="19" t="s">
        <v>110</v>
      </c>
      <c r="E59" s="29">
        <v>311400</v>
      </c>
    </row>
    <row r="60" spans="1:5" ht="12.75">
      <c r="A60" s="7"/>
      <c r="B60" s="7"/>
      <c r="C60" s="34">
        <v>330</v>
      </c>
      <c r="D60" s="19" t="s">
        <v>111</v>
      </c>
      <c r="E60" s="28">
        <v>1500</v>
      </c>
    </row>
    <row r="61" spans="1:5" ht="12.75">
      <c r="A61" s="7"/>
      <c r="B61" s="7"/>
      <c r="C61" s="34">
        <v>340</v>
      </c>
      <c r="D61" s="19" t="s">
        <v>112</v>
      </c>
      <c r="E61" s="26">
        <v>17000</v>
      </c>
    </row>
    <row r="62" spans="1:5" ht="12.75">
      <c r="A62" s="7"/>
      <c r="B62" s="7"/>
      <c r="C62" s="34">
        <v>500</v>
      </c>
      <c r="D62" s="19" t="s">
        <v>113</v>
      </c>
      <c r="E62" s="28">
        <v>2000</v>
      </c>
    </row>
    <row r="63" spans="1:5" ht="12.75">
      <c r="A63" s="7"/>
      <c r="B63" s="7"/>
      <c r="C63" s="34">
        <v>910</v>
      </c>
      <c r="D63" s="19" t="s">
        <v>108</v>
      </c>
      <c r="E63" s="26">
        <v>35000</v>
      </c>
    </row>
    <row r="64" spans="1:5" ht="12.75">
      <c r="A64" s="7"/>
      <c r="B64" s="23">
        <v>75616</v>
      </c>
      <c r="C64" s="7"/>
      <c r="D64" s="19" t="s">
        <v>384</v>
      </c>
      <c r="E64" s="24">
        <v>1316200</v>
      </c>
    </row>
    <row r="65" spans="1:5" ht="12.75">
      <c r="A65" s="7"/>
      <c r="B65" s="7"/>
      <c r="C65" s="7"/>
      <c r="D65" s="19" t="s">
        <v>385</v>
      </c>
      <c r="E65" s="8"/>
    </row>
    <row r="66" spans="1:5" ht="12.75">
      <c r="A66" s="7"/>
      <c r="B66" s="7"/>
      <c r="C66" s="7"/>
      <c r="D66" s="19" t="s">
        <v>386</v>
      </c>
      <c r="E66" s="8"/>
    </row>
    <row r="67" spans="1:5" ht="12.75">
      <c r="A67" s="7"/>
      <c r="B67" s="7"/>
      <c r="C67" s="34">
        <v>310</v>
      </c>
      <c r="D67" s="19" t="s">
        <v>109</v>
      </c>
      <c r="E67" s="29">
        <v>700000</v>
      </c>
    </row>
    <row r="68" spans="1:5" ht="12.75">
      <c r="A68" s="7"/>
      <c r="B68" s="7"/>
      <c r="C68" s="34">
        <v>320</v>
      </c>
      <c r="D68" s="19" t="s">
        <v>110</v>
      </c>
      <c r="E68" s="29">
        <v>210000</v>
      </c>
    </row>
    <row r="69" spans="1:5" ht="12.75">
      <c r="A69" s="7"/>
      <c r="B69" s="7"/>
      <c r="C69" s="34">
        <v>330</v>
      </c>
      <c r="D69" s="19" t="s">
        <v>111</v>
      </c>
      <c r="E69" s="20">
        <v>700</v>
      </c>
    </row>
    <row r="70" spans="1:5" ht="12.75">
      <c r="A70" s="7"/>
      <c r="B70" s="7"/>
      <c r="C70" s="34">
        <v>340</v>
      </c>
      <c r="D70" s="19" t="s">
        <v>112</v>
      </c>
      <c r="E70" s="29">
        <v>100000</v>
      </c>
    </row>
    <row r="71" spans="1:5" ht="12.75">
      <c r="A71" s="7"/>
      <c r="B71" s="7"/>
      <c r="C71" s="34">
        <v>360</v>
      </c>
      <c r="D71" s="19" t="s">
        <v>114</v>
      </c>
      <c r="E71" s="26">
        <v>10000</v>
      </c>
    </row>
    <row r="72" spans="1:5" ht="12.75">
      <c r="A72" s="7"/>
      <c r="B72" s="7"/>
      <c r="C72" s="34">
        <v>370</v>
      </c>
      <c r="D72" s="19" t="s">
        <v>115</v>
      </c>
      <c r="E72" s="20">
        <v>500</v>
      </c>
    </row>
    <row r="73" spans="1:5" ht="12.75">
      <c r="A73" s="7"/>
      <c r="B73" s="7"/>
      <c r="C73" s="34">
        <v>430</v>
      </c>
      <c r="D73" s="19" t="s">
        <v>116</v>
      </c>
      <c r="E73" s="26">
        <v>80000</v>
      </c>
    </row>
    <row r="74" spans="1:5" ht="12.75">
      <c r="A74" s="7"/>
      <c r="B74" s="7"/>
      <c r="C74" s="34">
        <v>500</v>
      </c>
      <c r="D74" s="19" t="s">
        <v>113</v>
      </c>
      <c r="E74" s="29">
        <v>200000</v>
      </c>
    </row>
    <row r="75" spans="1:5" ht="12.75">
      <c r="A75" s="7"/>
      <c r="B75" s="7"/>
      <c r="C75" s="34">
        <v>910</v>
      </c>
      <c r="D75" s="19" t="s">
        <v>108</v>
      </c>
      <c r="E75" s="26">
        <v>15000</v>
      </c>
    </row>
    <row r="76" spans="1:5" ht="12.75">
      <c r="A76" s="7"/>
      <c r="B76" s="23">
        <v>75618</v>
      </c>
      <c r="C76" s="7"/>
      <c r="D76" s="19" t="s">
        <v>387</v>
      </c>
      <c r="E76" s="29">
        <v>135000</v>
      </c>
    </row>
    <row r="77" spans="1:5" ht="12.75">
      <c r="A77" s="7"/>
      <c r="B77" s="7"/>
      <c r="C77" s="7"/>
      <c r="D77" s="19" t="s">
        <v>388</v>
      </c>
      <c r="E77" s="8"/>
    </row>
    <row r="78" spans="1:5" ht="12.75">
      <c r="A78" s="7"/>
      <c r="B78" s="7"/>
      <c r="C78" s="34">
        <v>410</v>
      </c>
      <c r="D78" s="19" t="s">
        <v>117</v>
      </c>
      <c r="E78" s="26">
        <v>90000</v>
      </c>
    </row>
    <row r="79" spans="1:5" ht="12.75">
      <c r="A79" s="7"/>
      <c r="B79" s="7"/>
      <c r="C79" s="34">
        <v>450</v>
      </c>
      <c r="D79" s="19" t="s">
        <v>118</v>
      </c>
      <c r="E79" s="26">
        <v>15000</v>
      </c>
    </row>
    <row r="80" spans="1:5" ht="12.75">
      <c r="A80" s="7"/>
      <c r="B80" s="7"/>
      <c r="C80" s="34">
        <v>460</v>
      </c>
      <c r="D80" s="19" t="s">
        <v>119</v>
      </c>
      <c r="E80" s="26">
        <v>25000</v>
      </c>
    </row>
    <row r="81" spans="1:5" ht="12.75">
      <c r="A81" s="7"/>
      <c r="B81" s="7"/>
      <c r="C81" s="34">
        <v>910</v>
      </c>
      <c r="D81" s="19" t="s">
        <v>108</v>
      </c>
      <c r="E81" s="28">
        <v>5000</v>
      </c>
    </row>
    <row r="82" spans="1:5" ht="12.75">
      <c r="A82" s="7"/>
      <c r="B82" s="23">
        <v>75621</v>
      </c>
      <c r="C82" s="7"/>
      <c r="D82" s="19" t="s">
        <v>65</v>
      </c>
      <c r="E82" s="24">
        <v>3050278</v>
      </c>
    </row>
    <row r="83" spans="1:5" ht="12.75">
      <c r="A83" s="7"/>
      <c r="B83" s="7"/>
      <c r="C83" s="34">
        <v>10</v>
      </c>
      <c r="D83" s="19" t="s">
        <v>120</v>
      </c>
      <c r="E83" s="24">
        <v>2985278</v>
      </c>
    </row>
    <row r="84" spans="1:5" ht="12.75">
      <c r="A84" s="7"/>
      <c r="B84" s="7"/>
      <c r="C84" s="34">
        <v>20</v>
      </c>
      <c r="D84" s="19" t="s">
        <v>121</v>
      </c>
      <c r="E84" s="26">
        <v>65000</v>
      </c>
    </row>
    <row r="85" spans="1:5" ht="12.75">
      <c r="A85" s="21">
        <v>758</v>
      </c>
      <c r="B85" s="7"/>
      <c r="C85" s="7"/>
      <c r="D85" s="16" t="s">
        <v>67</v>
      </c>
      <c r="E85" s="22">
        <v>9111808</v>
      </c>
    </row>
    <row r="86" spans="1:5" ht="12.75">
      <c r="A86" s="7"/>
      <c r="B86" s="23">
        <v>75801</v>
      </c>
      <c r="C86" s="7"/>
      <c r="D86" s="19" t="s">
        <v>68</v>
      </c>
      <c r="E86" s="24">
        <v>6166193</v>
      </c>
    </row>
    <row r="87" spans="1:5" ht="12.75">
      <c r="A87" s="7"/>
      <c r="B87" s="7"/>
      <c r="C87" s="35">
        <v>2920</v>
      </c>
      <c r="D87" s="19" t="s">
        <v>122</v>
      </c>
      <c r="E87" s="24">
        <v>6166193</v>
      </c>
    </row>
    <row r="88" spans="1:5" ht="12.75">
      <c r="A88" s="7"/>
      <c r="B88" s="23">
        <v>75807</v>
      </c>
      <c r="C88" s="7"/>
      <c r="D88" s="19" t="s">
        <v>69</v>
      </c>
      <c r="E88" s="24">
        <v>2849881</v>
      </c>
    </row>
    <row r="89" spans="1:5" ht="12.75">
      <c r="A89" s="7"/>
      <c r="B89" s="7"/>
      <c r="C89" s="35">
        <v>2920</v>
      </c>
      <c r="D89" s="19" t="s">
        <v>122</v>
      </c>
      <c r="E89" s="24">
        <v>2849881</v>
      </c>
    </row>
    <row r="90" spans="1:5" ht="12.75">
      <c r="A90" s="7"/>
      <c r="B90" s="23">
        <v>75831</v>
      </c>
      <c r="C90" s="7"/>
      <c r="D90" s="19" t="s">
        <v>70</v>
      </c>
      <c r="E90" s="26">
        <v>95734</v>
      </c>
    </row>
    <row r="91" spans="1:5" ht="12.75">
      <c r="A91" s="7"/>
      <c r="B91" s="7"/>
      <c r="C91" s="35">
        <v>2920</v>
      </c>
      <c r="D91" s="19" t="s">
        <v>122</v>
      </c>
      <c r="E91" s="26">
        <v>95734</v>
      </c>
    </row>
    <row r="92" spans="1:5" ht="12.75">
      <c r="A92" s="21">
        <v>801</v>
      </c>
      <c r="B92" s="7"/>
      <c r="C92" s="7"/>
      <c r="D92" s="16" t="s">
        <v>72</v>
      </c>
      <c r="E92" s="30">
        <v>394000</v>
      </c>
    </row>
    <row r="93" spans="1:5" ht="12.75">
      <c r="A93" s="7"/>
      <c r="B93" s="23">
        <v>80101</v>
      </c>
      <c r="C93" s="7"/>
      <c r="D93" s="19" t="s">
        <v>74</v>
      </c>
      <c r="E93" s="29">
        <v>130000</v>
      </c>
    </row>
    <row r="94" spans="1:5" ht="12.75">
      <c r="A94" s="7"/>
      <c r="B94" s="7"/>
      <c r="C94" s="34">
        <v>830</v>
      </c>
      <c r="D94" s="19" t="s">
        <v>104</v>
      </c>
      <c r="E94" s="29">
        <v>130000</v>
      </c>
    </row>
    <row r="95" spans="1:5" ht="12.75">
      <c r="A95" s="7"/>
      <c r="B95" s="23">
        <v>80104</v>
      </c>
      <c r="C95" s="7"/>
      <c r="D95" s="19" t="s">
        <v>389</v>
      </c>
      <c r="E95" s="29">
        <v>240000</v>
      </c>
    </row>
    <row r="96" spans="1:5" ht="12.75">
      <c r="A96" s="7"/>
      <c r="B96" s="7"/>
      <c r="C96" s="34">
        <v>830</v>
      </c>
      <c r="D96" s="19" t="s">
        <v>104</v>
      </c>
      <c r="E96" s="29">
        <v>240000</v>
      </c>
    </row>
    <row r="97" spans="1:5" ht="12.75">
      <c r="A97" s="7"/>
      <c r="B97" s="23">
        <v>80110</v>
      </c>
      <c r="C97" s="7"/>
      <c r="D97" s="19" t="s">
        <v>78</v>
      </c>
      <c r="E97" s="26">
        <v>24000</v>
      </c>
    </row>
    <row r="98" spans="1:5" ht="12.75">
      <c r="A98" s="7"/>
      <c r="B98" s="7"/>
      <c r="C98" s="34">
        <v>830</v>
      </c>
      <c r="D98" s="19" t="s">
        <v>104</v>
      </c>
      <c r="E98" s="26">
        <v>24000</v>
      </c>
    </row>
    <row r="99" spans="1:5" ht="12.75">
      <c r="A99" s="21">
        <v>851</v>
      </c>
      <c r="B99" s="7"/>
      <c r="C99" s="7"/>
      <c r="D99" s="16" t="s">
        <v>80</v>
      </c>
      <c r="E99" s="30">
        <v>145400</v>
      </c>
    </row>
    <row r="100" spans="1:5" ht="12.75">
      <c r="A100" s="7"/>
      <c r="B100" s="23">
        <v>85154</v>
      </c>
      <c r="C100" s="7"/>
      <c r="D100" s="19" t="s">
        <v>82</v>
      </c>
      <c r="E100" s="29">
        <v>143000</v>
      </c>
    </row>
    <row r="101" spans="1:5" ht="12.75">
      <c r="A101" s="7"/>
      <c r="B101" s="7"/>
      <c r="C101" s="34">
        <v>480</v>
      </c>
      <c r="D101" s="19" t="s">
        <v>415</v>
      </c>
      <c r="E101" s="29">
        <v>143000</v>
      </c>
    </row>
    <row r="102" spans="1:5" ht="12.75">
      <c r="A102" s="7"/>
      <c r="B102" s="23">
        <v>85195</v>
      </c>
      <c r="C102" s="7"/>
      <c r="D102" s="19" t="s">
        <v>39</v>
      </c>
      <c r="E102" s="28">
        <v>2400</v>
      </c>
    </row>
    <row r="103" spans="1:5" ht="12.75">
      <c r="A103" s="7"/>
      <c r="B103" s="7"/>
      <c r="C103" s="35">
        <v>2010</v>
      </c>
      <c r="D103" s="19" t="s">
        <v>409</v>
      </c>
      <c r="E103" s="28">
        <v>2400</v>
      </c>
    </row>
    <row r="104" spans="1:5" ht="12.75">
      <c r="A104" s="7"/>
      <c r="B104" s="7"/>
      <c r="C104" s="7"/>
      <c r="D104" s="19" t="s">
        <v>410</v>
      </c>
      <c r="E104" s="8"/>
    </row>
    <row r="105" spans="1:5" ht="12.75">
      <c r="A105" s="7"/>
      <c r="B105" s="7"/>
      <c r="C105" s="7"/>
      <c r="D105" s="19" t="s">
        <v>411</v>
      </c>
      <c r="E105" s="8"/>
    </row>
    <row r="106" spans="1:5" ht="12.75">
      <c r="A106" s="21">
        <v>852</v>
      </c>
      <c r="B106" s="7"/>
      <c r="C106" s="7"/>
      <c r="D106" s="16" t="s">
        <v>86</v>
      </c>
      <c r="E106" s="22">
        <v>4947000</v>
      </c>
    </row>
    <row r="107" spans="1:5" ht="12.75">
      <c r="A107" s="7"/>
      <c r="B107" s="23">
        <v>85212</v>
      </c>
      <c r="C107" s="7"/>
      <c r="D107" s="19" t="s">
        <v>390</v>
      </c>
      <c r="E107" s="24">
        <v>3918000</v>
      </c>
    </row>
    <row r="108" spans="1:5" ht="12.75">
      <c r="A108" s="7"/>
      <c r="B108" s="7"/>
      <c r="C108" s="7"/>
      <c r="D108" s="19" t="s">
        <v>391</v>
      </c>
      <c r="E108" s="8"/>
    </row>
    <row r="109" spans="1:5" ht="12.75">
      <c r="A109" s="7"/>
      <c r="B109" s="7"/>
      <c r="C109" s="34">
        <v>970</v>
      </c>
      <c r="D109" s="19" t="s">
        <v>125</v>
      </c>
      <c r="E109" s="28">
        <v>5000</v>
      </c>
    </row>
    <row r="110" spans="1:5" ht="12.75">
      <c r="A110" s="7"/>
      <c r="B110" s="7"/>
      <c r="C110" s="35">
        <v>2010</v>
      </c>
      <c r="D110" s="19" t="s">
        <v>409</v>
      </c>
      <c r="E110" s="24">
        <v>3913000</v>
      </c>
    </row>
    <row r="111" spans="1:5" ht="12.75">
      <c r="A111" s="7"/>
      <c r="B111" s="7"/>
      <c r="C111" s="7"/>
      <c r="D111" s="19" t="s">
        <v>410</v>
      </c>
      <c r="E111" s="8"/>
    </row>
    <row r="112" spans="1:5" ht="12.75">
      <c r="A112" s="7"/>
      <c r="B112" s="7"/>
      <c r="C112" s="7"/>
      <c r="D112" s="19" t="s">
        <v>411</v>
      </c>
      <c r="E112" s="8"/>
    </row>
    <row r="113" spans="1:5" ht="12.75">
      <c r="A113" s="7"/>
      <c r="B113" s="23">
        <v>85213</v>
      </c>
      <c r="C113" s="7"/>
      <c r="D113" s="19" t="s">
        <v>392</v>
      </c>
      <c r="E113" s="26">
        <v>29000</v>
      </c>
    </row>
    <row r="114" spans="1:5" ht="12.75">
      <c r="A114" s="7"/>
      <c r="B114" s="7"/>
      <c r="C114" s="7"/>
      <c r="D114" s="19" t="s">
        <v>393</v>
      </c>
      <c r="E114" s="8"/>
    </row>
    <row r="115" spans="1:5" ht="12.75">
      <c r="A115" s="7"/>
      <c r="B115" s="7"/>
      <c r="C115" s="35">
        <v>2010</v>
      </c>
      <c r="D115" s="19" t="s">
        <v>409</v>
      </c>
      <c r="E115" s="26">
        <v>29000</v>
      </c>
    </row>
    <row r="116" spans="1:5" ht="12.75">
      <c r="A116" s="7"/>
      <c r="B116" s="7"/>
      <c r="C116" s="7"/>
      <c r="D116" s="19" t="s">
        <v>410</v>
      </c>
      <c r="E116" s="8"/>
    </row>
    <row r="117" spans="1:5" ht="12.75">
      <c r="A117" s="7"/>
      <c r="B117" s="7"/>
      <c r="C117" s="7"/>
      <c r="D117" s="19" t="s">
        <v>411</v>
      </c>
      <c r="E117" s="8"/>
    </row>
    <row r="118" spans="1:5" ht="12.75">
      <c r="A118" s="7"/>
      <c r="B118" s="23">
        <v>85214</v>
      </c>
      <c r="C118" s="7"/>
      <c r="D118" s="19" t="s">
        <v>92</v>
      </c>
      <c r="E118" s="29">
        <v>745000</v>
      </c>
    </row>
    <row r="119" spans="1:5" ht="12.75">
      <c r="A119" s="7"/>
      <c r="B119" s="7"/>
      <c r="C119" s="35">
        <v>2010</v>
      </c>
      <c r="D119" s="19" t="s">
        <v>409</v>
      </c>
      <c r="E119" s="29">
        <v>181000</v>
      </c>
    </row>
    <row r="120" spans="1:5" ht="12.75">
      <c r="A120" s="7"/>
      <c r="B120" s="7"/>
      <c r="C120" s="7"/>
      <c r="D120" s="19" t="s">
        <v>410</v>
      </c>
      <c r="E120" s="8"/>
    </row>
    <row r="121" spans="1:5" ht="12.75">
      <c r="A121" s="7"/>
      <c r="B121" s="7"/>
      <c r="C121" s="7"/>
      <c r="D121" s="19" t="s">
        <v>411</v>
      </c>
      <c r="E121" s="8"/>
    </row>
    <row r="122" spans="1:5" ht="12.75">
      <c r="A122" s="7"/>
      <c r="B122" s="7"/>
      <c r="C122" s="35">
        <v>2030</v>
      </c>
      <c r="D122" s="19" t="s">
        <v>416</v>
      </c>
      <c r="E122" s="29">
        <v>564000</v>
      </c>
    </row>
    <row r="123" spans="1:5" ht="12.75">
      <c r="A123" s="7"/>
      <c r="B123" s="7"/>
      <c r="C123" s="7"/>
      <c r="D123" s="19" t="s">
        <v>417</v>
      </c>
      <c r="E123" s="8"/>
    </row>
    <row r="124" spans="1:5" ht="12.75">
      <c r="A124" s="7"/>
      <c r="B124" s="23">
        <v>85219</v>
      </c>
      <c r="C124" s="7"/>
      <c r="D124" s="19" t="s">
        <v>94</v>
      </c>
      <c r="E124" s="29">
        <v>144000</v>
      </c>
    </row>
    <row r="125" spans="1:5" ht="12.75">
      <c r="A125" s="7"/>
      <c r="B125" s="7"/>
      <c r="C125" s="35">
        <v>2030</v>
      </c>
      <c r="D125" s="19" t="s">
        <v>416</v>
      </c>
      <c r="E125" s="29">
        <v>144000</v>
      </c>
    </row>
    <row r="126" spans="1:5" ht="12.75">
      <c r="A126" s="7"/>
      <c r="B126" s="7"/>
      <c r="C126" s="7"/>
      <c r="D126" s="19" t="s">
        <v>417</v>
      </c>
      <c r="E126" s="8"/>
    </row>
    <row r="127" spans="1:5" ht="12.75">
      <c r="A127" s="7"/>
      <c r="B127" s="23">
        <v>85228</v>
      </c>
      <c r="C127" s="7"/>
      <c r="D127" s="19" t="s">
        <v>96</v>
      </c>
      <c r="E127" s="26">
        <v>22000</v>
      </c>
    </row>
    <row r="128" spans="1:5" ht="12.75">
      <c r="A128" s="7"/>
      <c r="B128" s="7"/>
      <c r="C128" s="34">
        <v>830</v>
      </c>
      <c r="D128" s="19" t="s">
        <v>104</v>
      </c>
      <c r="E128" s="26">
        <v>22000</v>
      </c>
    </row>
    <row r="129" spans="1:5" ht="12.75">
      <c r="A129" s="7"/>
      <c r="B129" s="23">
        <v>85295</v>
      </c>
      <c r="C129" s="7"/>
      <c r="D129" s="19" t="s">
        <v>39</v>
      </c>
      <c r="E129" s="26">
        <v>89000</v>
      </c>
    </row>
    <row r="130" spans="1:5" ht="12.75">
      <c r="A130" s="7"/>
      <c r="B130" s="7"/>
      <c r="C130" s="35">
        <v>2030</v>
      </c>
      <c r="D130" s="19" t="s">
        <v>416</v>
      </c>
      <c r="E130" s="26">
        <v>89000</v>
      </c>
    </row>
    <row r="131" spans="1:5" ht="12.75">
      <c r="A131" s="7"/>
      <c r="B131" s="7"/>
      <c r="C131" s="7"/>
      <c r="D131" s="19" t="s">
        <v>417</v>
      </c>
      <c r="E131" s="8"/>
    </row>
    <row r="132" spans="1:5" ht="12.75">
      <c r="A132" s="21">
        <v>900</v>
      </c>
      <c r="B132" s="7"/>
      <c r="C132" s="7"/>
      <c r="D132" s="16" t="s">
        <v>99</v>
      </c>
      <c r="E132" s="27">
        <v>2500</v>
      </c>
    </row>
    <row r="133" spans="1:5" ht="12.75">
      <c r="A133" s="7"/>
      <c r="B133" s="23">
        <v>90020</v>
      </c>
      <c r="C133" s="7"/>
      <c r="D133" s="19" t="s">
        <v>100</v>
      </c>
      <c r="E133" s="20">
        <v>500</v>
      </c>
    </row>
    <row r="134" spans="1:5" ht="12.75">
      <c r="A134" s="7"/>
      <c r="B134" s="7"/>
      <c r="C134" s="34">
        <v>400</v>
      </c>
      <c r="D134" s="19" t="s">
        <v>126</v>
      </c>
      <c r="E134" s="20">
        <v>500</v>
      </c>
    </row>
    <row r="135" spans="1:5" ht="12.75">
      <c r="A135" s="7"/>
      <c r="B135" s="23">
        <v>90095</v>
      </c>
      <c r="C135" s="7"/>
      <c r="D135" s="19" t="s">
        <v>39</v>
      </c>
      <c r="E135" s="28">
        <v>2000</v>
      </c>
    </row>
    <row r="136" spans="1:5" ht="12.75">
      <c r="A136" s="7"/>
      <c r="B136" s="7"/>
      <c r="C136" s="34">
        <v>840</v>
      </c>
      <c r="D136" s="19" t="s">
        <v>127</v>
      </c>
      <c r="E136" s="28">
        <v>2000</v>
      </c>
    </row>
    <row r="137" spans="1:5" ht="12.75">
      <c r="A137" s="21">
        <v>926</v>
      </c>
      <c r="B137" s="7"/>
      <c r="C137" s="7"/>
      <c r="D137" s="16" t="s">
        <v>240</v>
      </c>
      <c r="E137" s="25">
        <v>70507</v>
      </c>
    </row>
    <row r="138" spans="1:5" ht="12.75">
      <c r="A138" s="7"/>
      <c r="B138" s="23">
        <v>92605</v>
      </c>
      <c r="C138" s="7"/>
      <c r="D138" s="19" t="s">
        <v>244</v>
      </c>
      <c r="E138" s="26">
        <v>70507</v>
      </c>
    </row>
    <row r="139" spans="1:5" ht="12.75">
      <c r="A139" s="7"/>
      <c r="B139" s="7"/>
      <c r="C139" s="35">
        <v>2708</v>
      </c>
      <c r="D139" s="19" t="s">
        <v>418</v>
      </c>
      <c r="E139" s="26">
        <v>70507</v>
      </c>
    </row>
    <row r="140" spans="1:5" ht="12.75">
      <c r="A140" s="7"/>
      <c r="B140" s="7"/>
      <c r="C140" s="7"/>
      <c r="D140" s="19" t="s">
        <v>398</v>
      </c>
      <c r="E140" s="8"/>
    </row>
    <row r="141" spans="1:5" ht="12.75">
      <c r="A141" s="37"/>
      <c r="B141" s="37"/>
      <c r="C141" s="37"/>
      <c r="D141" s="19" t="s">
        <v>399</v>
      </c>
      <c r="E141" s="8"/>
    </row>
    <row r="142" spans="4:5" ht="12.75">
      <c r="D142" s="31" t="s">
        <v>264</v>
      </c>
      <c r="E142" s="32">
        <v>25686650</v>
      </c>
    </row>
  </sheetData>
  <printOptions/>
  <pageMargins left="0.6" right="0.4" top="1.07" bottom="1" header="0.5" footer="0.5"/>
  <pageSetup firstPageNumber="3" useFirstPageNumber="1" horizontalDpi="600" verticalDpi="600" orientation="portrait" paperSize="9" r:id="rId2"/>
  <headerFooter alignWithMargins="0">
    <oddHeader>&amp;L&amp;"Arial,Pogrubiony"BUDŻET GMINY PACZKÓW NA 2007R.&amp;R&amp;8Zał. nr 3
Prognozowane dochody wg
paragrafów klasyfikacji</oddHeader>
    <oddFooter>&amp;C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D26" sqref="D26"/>
    </sheetView>
  </sheetViews>
  <sheetFormatPr defaultColWidth="9.140625" defaultRowHeight="12.75"/>
  <cols>
    <col min="1" max="1" width="5.57421875" style="11" bestFit="1" customWidth="1"/>
    <col min="2" max="2" width="7.140625" style="11" bestFit="1" customWidth="1"/>
    <col min="3" max="3" width="5.00390625" style="11" bestFit="1" customWidth="1"/>
    <col min="4" max="4" width="64.140625" style="2" customWidth="1"/>
    <col min="5" max="5" width="12.57421875" style="3" bestFit="1" customWidth="1"/>
    <col min="6" max="16384" width="8.00390625" style="2" customWidth="1"/>
  </cols>
  <sheetData>
    <row r="1" spans="1:5" ht="12.75">
      <c r="A1" s="13" t="s">
        <v>33</v>
      </c>
      <c r="B1" s="13" t="s">
        <v>420</v>
      </c>
      <c r="C1" s="13" t="s">
        <v>419</v>
      </c>
      <c r="D1" s="13" t="s">
        <v>35</v>
      </c>
      <c r="E1" s="14" t="s">
        <v>374</v>
      </c>
    </row>
    <row r="2" spans="1:5" ht="12.75">
      <c r="A2" s="21">
        <v>750</v>
      </c>
      <c r="B2" s="7"/>
      <c r="C2" s="7"/>
      <c r="D2" s="16" t="s">
        <v>49</v>
      </c>
      <c r="E2" s="25">
        <v>97523</v>
      </c>
    </row>
    <row r="3" spans="1:5" ht="12.75">
      <c r="A3" s="7"/>
      <c r="B3" s="23">
        <v>75011</v>
      </c>
      <c r="C3" s="7"/>
      <c r="D3" s="19" t="s">
        <v>51</v>
      </c>
      <c r="E3" s="26">
        <v>97523</v>
      </c>
    </row>
    <row r="4" spans="1:5" ht="12.75">
      <c r="A4" s="7"/>
      <c r="B4" s="7"/>
      <c r="C4" s="35">
        <v>2010</v>
      </c>
      <c r="D4" s="19" t="s">
        <v>409</v>
      </c>
      <c r="E4" s="26">
        <v>97523</v>
      </c>
    </row>
    <row r="5" spans="1:5" ht="12.75">
      <c r="A5" s="7"/>
      <c r="B5" s="7"/>
      <c r="C5" s="7"/>
      <c r="D5" s="19" t="s">
        <v>410</v>
      </c>
      <c r="E5" s="8"/>
    </row>
    <row r="6" spans="1:5" ht="12.75">
      <c r="A6" s="7"/>
      <c r="B6" s="7"/>
      <c r="C6" s="7"/>
      <c r="D6" s="19" t="s">
        <v>411</v>
      </c>
      <c r="E6" s="8"/>
    </row>
    <row r="7" spans="1:5" ht="12.75">
      <c r="A7" s="21">
        <v>751</v>
      </c>
      <c r="B7" s="7"/>
      <c r="C7" s="7"/>
      <c r="D7" s="16" t="s">
        <v>375</v>
      </c>
      <c r="E7" s="27">
        <v>2240</v>
      </c>
    </row>
    <row r="8" spans="1:5" ht="12.75">
      <c r="A8" s="7"/>
      <c r="B8" s="7"/>
      <c r="C8" s="7"/>
      <c r="D8" s="16" t="s">
        <v>376</v>
      </c>
      <c r="E8" s="8"/>
    </row>
    <row r="9" spans="1:5" ht="12.75">
      <c r="A9" s="7"/>
      <c r="B9" s="23">
        <v>75101</v>
      </c>
      <c r="C9" s="7"/>
      <c r="D9" s="19" t="s">
        <v>377</v>
      </c>
      <c r="E9" s="28">
        <v>2240</v>
      </c>
    </row>
    <row r="10" spans="1:5" ht="12.75">
      <c r="A10" s="7"/>
      <c r="B10" s="7"/>
      <c r="C10" s="35">
        <v>2010</v>
      </c>
      <c r="D10" s="19" t="s">
        <v>409</v>
      </c>
      <c r="E10" s="28">
        <v>2240</v>
      </c>
    </row>
    <row r="11" spans="1:5" ht="12.75">
      <c r="A11" s="7"/>
      <c r="B11" s="7"/>
      <c r="C11" s="7"/>
      <c r="D11" s="19" t="s">
        <v>410</v>
      </c>
      <c r="E11" s="8"/>
    </row>
    <row r="12" spans="1:5" ht="12.75">
      <c r="A12" s="7"/>
      <c r="B12" s="7"/>
      <c r="C12" s="7"/>
      <c r="D12" s="19" t="s">
        <v>411</v>
      </c>
      <c r="E12" s="8"/>
    </row>
    <row r="13" spans="1:5" ht="12.75">
      <c r="A13" s="21">
        <v>754</v>
      </c>
      <c r="B13" s="7"/>
      <c r="C13" s="7"/>
      <c r="D13" s="16" t="s">
        <v>57</v>
      </c>
      <c r="E13" s="27">
        <v>1000</v>
      </c>
    </row>
    <row r="14" spans="1:5" ht="12.75">
      <c r="A14" s="7"/>
      <c r="B14" s="23">
        <v>75414</v>
      </c>
      <c r="C14" s="7"/>
      <c r="D14" s="19" t="s">
        <v>59</v>
      </c>
      <c r="E14" s="28">
        <v>1000</v>
      </c>
    </row>
    <row r="15" spans="1:5" ht="12.75">
      <c r="A15" s="7"/>
      <c r="B15" s="7"/>
      <c r="C15" s="35">
        <v>2010</v>
      </c>
      <c r="D15" s="19" t="s">
        <v>409</v>
      </c>
      <c r="E15" s="28">
        <v>1000</v>
      </c>
    </row>
    <row r="16" spans="1:5" ht="12.75">
      <c r="A16" s="7"/>
      <c r="B16" s="7"/>
      <c r="C16" s="7"/>
      <c r="D16" s="19" t="s">
        <v>410</v>
      </c>
      <c r="E16" s="8"/>
    </row>
    <row r="17" spans="1:5" ht="12.75">
      <c r="A17" s="7"/>
      <c r="B17" s="7"/>
      <c r="C17" s="7"/>
      <c r="D17" s="19" t="s">
        <v>411</v>
      </c>
      <c r="E17" s="8"/>
    </row>
    <row r="18" spans="1:5" ht="12.75">
      <c r="A18" s="21">
        <v>851</v>
      </c>
      <c r="B18" s="7"/>
      <c r="C18" s="7"/>
      <c r="D18" s="16" t="s">
        <v>80</v>
      </c>
      <c r="E18" s="27">
        <v>2400</v>
      </c>
    </row>
    <row r="19" spans="1:5" ht="12.75">
      <c r="A19" s="7"/>
      <c r="B19" s="23">
        <v>85195</v>
      </c>
      <c r="C19" s="7"/>
      <c r="D19" s="19" t="s">
        <v>39</v>
      </c>
      <c r="E19" s="28">
        <v>2400</v>
      </c>
    </row>
    <row r="20" spans="1:5" ht="12.75">
      <c r="A20" s="7"/>
      <c r="B20" s="7"/>
      <c r="C20" s="35">
        <v>2010</v>
      </c>
      <c r="D20" s="19" t="s">
        <v>409</v>
      </c>
      <c r="E20" s="28">
        <v>2400</v>
      </c>
    </row>
    <row r="21" spans="1:5" ht="12.75">
      <c r="A21" s="7"/>
      <c r="B21" s="7"/>
      <c r="C21" s="7"/>
      <c r="D21" s="19" t="s">
        <v>410</v>
      </c>
      <c r="E21" s="8"/>
    </row>
    <row r="22" spans="1:5" ht="12.75">
      <c r="A22" s="7"/>
      <c r="B22" s="7"/>
      <c r="C22" s="7"/>
      <c r="D22" s="19" t="s">
        <v>411</v>
      </c>
      <c r="E22" s="8"/>
    </row>
    <row r="23" spans="1:5" ht="12.75">
      <c r="A23" s="21">
        <v>852</v>
      </c>
      <c r="B23" s="7"/>
      <c r="C23" s="7"/>
      <c r="D23" s="16" t="s">
        <v>86</v>
      </c>
      <c r="E23" s="22">
        <v>4123000</v>
      </c>
    </row>
    <row r="24" spans="1:5" ht="12.75">
      <c r="A24" s="7"/>
      <c r="B24" s="23">
        <v>85212</v>
      </c>
      <c r="C24" s="7"/>
      <c r="D24" s="19" t="s">
        <v>390</v>
      </c>
      <c r="E24" s="24">
        <v>3913000</v>
      </c>
    </row>
    <row r="25" spans="1:5" ht="12.75">
      <c r="A25" s="7"/>
      <c r="B25" s="7"/>
      <c r="C25" s="7"/>
      <c r="D25" s="19" t="s">
        <v>391</v>
      </c>
      <c r="E25" s="8"/>
    </row>
    <row r="26" spans="1:5" ht="12.75">
      <c r="A26" s="7"/>
      <c r="B26" s="7"/>
      <c r="C26" s="35">
        <v>2010</v>
      </c>
      <c r="D26" s="19" t="s">
        <v>409</v>
      </c>
      <c r="E26" s="24">
        <v>3913000</v>
      </c>
    </row>
    <row r="27" spans="1:5" ht="12.75">
      <c r="A27" s="7"/>
      <c r="B27" s="7"/>
      <c r="C27" s="7"/>
      <c r="D27" s="19" t="s">
        <v>410</v>
      </c>
      <c r="E27" s="8"/>
    </row>
    <row r="28" spans="1:5" ht="12.75">
      <c r="A28" s="7"/>
      <c r="B28" s="7"/>
      <c r="C28" s="7"/>
      <c r="D28" s="19" t="s">
        <v>411</v>
      </c>
      <c r="E28" s="8"/>
    </row>
    <row r="29" spans="1:5" ht="12.75">
      <c r="A29" s="7"/>
      <c r="B29" s="23">
        <v>85213</v>
      </c>
      <c r="C29" s="7"/>
      <c r="D29" s="19" t="s">
        <v>392</v>
      </c>
      <c r="E29" s="26">
        <v>29000</v>
      </c>
    </row>
    <row r="30" spans="1:5" ht="12.75">
      <c r="A30" s="7"/>
      <c r="B30" s="7"/>
      <c r="C30" s="7"/>
      <c r="D30" s="19" t="s">
        <v>393</v>
      </c>
      <c r="E30" s="8"/>
    </row>
    <row r="31" spans="1:5" ht="12.75">
      <c r="A31" s="7"/>
      <c r="B31" s="7"/>
      <c r="C31" s="35">
        <v>2010</v>
      </c>
      <c r="D31" s="19" t="s">
        <v>409</v>
      </c>
      <c r="E31" s="26">
        <v>29000</v>
      </c>
    </row>
    <row r="32" spans="1:5" ht="12.75">
      <c r="A32" s="7"/>
      <c r="B32" s="7"/>
      <c r="C32" s="7"/>
      <c r="D32" s="19" t="s">
        <v>410</v>
      </c>
      <c r="E32" s="8"/>
    </row>
    <row r="33" spans="1:5" ht="12.75">
      <c r="A33" s="7"/>
      <c r="B33" s="7"/>
      <c r="C33" s="7"/>
      <c r="D33" s="19" t="s">
        <v>411</v>
      </c>
      <c r="E33" s="8"/>
    </row>
    <row r="34" spans="1:5" ht="12.75">
      <c r="A34" s="7"/>
      <c r="B34" s="23">
        <v>85214</v>
      </c>
      <c r="C34" s="7"/>
      <c r="D34" s="19" t="s">
        <v>92</v>
      </c>
      <c r="E34" s="29">
        <v>181000</v>
      </c>
    </row>
    <row r="35" spans="1:5" ht="12.75">
      <c r="A35" s="7"/>
      <c r="B35" s="7"/>
      <c r="C35" s="35">
        <v>2010</v>
      </c>
      <c r="D35" s="19" t="s">
        <v>409</v>
      </c>
      <c r="E35" s="29">
        <v>181000</v>
      </c>
    </row>
    <row r="36" spans="1:5" ht="12.75">
      <c r="A36" s="7"/>
      <c r="B36" s="7"/>
      <c r="C36" s="7"/>
      <c r="D36" s="19" t="s">
        <v>410</v>
      </c>
      <c r="E36" s="8"/>
    </row>
    <row r="37" spans="1:5" ht="12.75">
      <c r="A37" s="7"/>
      <c r="B37" s="7"/>
      <c r="C37" s="7"/>
      <c r="D37" s="19" t="s">
        <v>411</v>
      </c>
      <c r="E37" s="8"/>
    </row>
    <row r="38" spans="1:5" ht="12.75">
      <c r="A38" s="9"/>
      <c r="B38" s="9"/>
      <c r="C38" s="9"/>
      <c r="D38" s="31" t="s">
        <v>264</v>
      </c>
      <c r="E38" s="42">
        <v>4226163</v>
      </c>
    </row>
  </sheetData>
  <printOptions/>
  <pageMargins left="0.49" right="0.37" top="1" bottom="1" header="0.5" footer="0.5"/>
  <pageSetup firstPageNumber="6" useFirstPageNumber="1" horizontalDpi="600" verticalDpi="600" orientation="portrait" paperSize="9" r:id="rId2"/>
  <headerFooter alignWithMargins="0">
    <oddHeader>&amp;L&amp;"Arial,Pogrubiony"BUDŻET GMINY PACZKÓW NA 2007R.&amp;R&amp;8Zał. nr 4
Plan dochodów na zadania zlecone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0"/>
  <sheetViews>
    <sheetView showGridLines="0" workbookViewId="0" topLeftCell="A1">
      <selection activeCell="A1" sqref="A1:E599"/>
    </sheetView>
  </sheetViews>
  <sheetFormatPr defaultColWidth="9.140625" defaultRowHeight="12.75"/>
  <cols>
    <col min="1" max="1" width="5.57421875" style="11" bestFit="1" customWidth="1"/>
    <col min="2" max="2" width="7.140625" style="11" bestFit="1" customWidth="1"/>
    <col min="3" max="3" width="5.00390625" style="11" bestFit="1" customWidth="1"/>
    <col min="4" max="4" width="62.28125" style="2" customWidth="1"/>
    <col min="5" max="5" width="12.7109375" style="2" customWidth="1"/>
    <col min="6" max="16384" width="8.00390625" style="2" customWidth="1"/>
  </cols>
  <sheetData>
    <row r="1" spans="1:5" ht="12.75">
      <c r="A1" s="13" t="s">
        <v>33</v>
      </c>
      <c r="B1" s="13" t="s">
        <v>420</v>
      </c>
      <c r="C1" s="13" t="s">
        <v>419</v>
      </c>
      <c r="D1" s="13" t="s">
        <v>35</v>
      </c>
      <c r="E1" s="14" t="s">
        <v>374</v>
      </c>
    </row>
    <row r="2" spans="1:5" ht="12.75">
      <c r="A2" s="15">
        <v>10</v>
      </c>
      <c r="B2" s="7"/>
      <c r="C2" s="7"/>
      <c r="D2" s="16" t="s">
        <v>37</v>
      </c>
      <c r="E2" s="25">
        <v>17600</v>
      </c>
    </row>
    <row r="3" spans="1:5" ht="12.75">
      <c r="A3" s="7"/>
      <c r="B3" s="18">
        <v>1009</v>
      </c>
      <c r="C3" s="7"/>
      <c r="D3" s="19" t="s">
        <v>129</v>
      </c>
      <c r="E3" s="28">
        <v>3000</v>
      </c>
    </row>
    <row r="4" spans="1:5" ht="12.75">
      <c r="A4" s="7"/>
      <c r="B4" s="7"/>
      <c r="C4" s="7"/>
      <c r="D4" s="19" t="s">
        <v>130</v>
      </c>
      <c r="E4" s="28">
        <v>3000</v>
      </c>
    </row>
    <row r="5" spans="1:5" ht="12.75">
      <c r="A5" s="7"/>
      <c r="B5" s="7"/>
      <c r="C5" s="35">
        <v>4300</v>
      </c>
      <c r="D5" s="19" t="s">
        <v>132</v>
      </c>
      <c r="E5" s="28">
        <v>3000</v>
      </c>
    </row>
    <row r="6" spans="1:5" ht="12.75">
      <c r="A6" s="7"/>
      <c r="B6" s="7"/>
      <c r="C6" s="7"/>
      <c r="D6" s="19" t="s">
        <v>287</v>
      </c>
      <c r="E6" s="8"/>
    </row>
    <row r="7" spans="1:5" ht="12.75">
      <c r="A7" s="7"/>
      <c r="B7" s="7"/>
      <c r="C7" s="7"/>
      <c r="D7" s="19" t="s">
        <v>421</v>
      </c>
      <c r="E7" s="28">
        <v>3000</v>
      </c>
    </row>
    <row r="8" spans="1:5" ht="12.75">
      <c r="A8" s="7"/>
      <c r="B8" s="18">
        <v>1030</v>
      </c>
      <c r="C8" s="7"/>
      <c r="D8" s="19" t="s">
        <v>134</v>
      </c>
      <c r="E8" s="26">
        <v>14000</v>
      </c>
    </row>
    <row r="9" spans="1:5" ht="12.75">
      <c r="A9" s="7"/>
      <c r="B9" s="7"/>
      <c r="C9" s="7"/>
      <c r="D9" s="19" t="s">
        <v>130</v>
      </c>
      <c r="E9" s="26">
        <v>14000</v>
      </c>
    </row>
    <row r="10" spans="1:5" ht="12.75">
      <c r="A10" s="7"/>
      <c r="B10" s="7"/>
      <c r="C10" s="35">
        <v>2850</v>
      </c>
      <c r="D10" s="19" t="s">
        <v>422</v>
      </c>
      <c r="E10" s="26">
        <v>14000</v>
      </c>
    </row>
    <row r="11" spans="1:5" ht="12.75">
      <c r="A11" s="7"/>
      <c r="B11" s="7"/>
      <c r="C11" s="7"/>
      <c r="D11" s="19" t="s">
        <v>423</v>
      </c>
      <c r="E11" s="8"/>
    </row>
    <row r="12" spans="1:5" ht="12.75">
      <c r="A12" s="7"/>
      <c r="B12" s="18">
        <v>1095</v>
      </c>
      <c r="C12" s="7"/>
      <c r="D12" s="19" t="s">
        <v>39</v>
      </c>
      <c r="E12" s="20">
        <v>600</v>
      </c>
    </row>
    <row r="13" spans="1:5" ht="12.75">
      <c r="A13" s="7"/>
      <c r="B13" s="7"/>
      <c r="C13" s="7"/>
      <c r="D13" s="19" t="s">
        <v>130</v>
      </c>
      <c r="E13" s="20">
        <v>600</v>
      </c>
    </row>
    <row r="14" spans="1:5" ht="12.75">
      <c r="A14" s="7"/>
      <c r="B14" s="7"/>
      <c r="C14" s="35">
        <v>4210</v>
      </c>
      <c r="D14" s="19" t="s">
        <v>136</v>
      </c>
      <c r="E14" s="20">
        <v>600</v>
      </c>
    </row>
    <row r="15" spans="1:5" ht="12.75">
      <c r="A15" s="7"/>
      <c r="B15" s="7"/>
      <c r="C15" s="7"/>
      <c r="D15" s="19" t="s">
        <v>287</v>
      </c>
      <c r="E15" s="8"/>
    </row>
    <row r="16" spans="1:5" ht="12.75">
      <c r="A16" s="7"/>
      <c r="B16" s="7"/>
      <c r="C16" s="7"/>
      <c r="D16" s="19" t="s">
        <v>424</v>
      </c>
      <c r="E16" s="20">
        <v>600</v>
      </c>
    </row>
    <row r="17" spans="1:5" ht="12.75">
      <c r="A17" s="21">
        <v>400</v>
      </c>
      <c r="B17" s="7"/>
      <c r="C17" s="7"/>
      <c r="D17" s="16" t="s">
        <v>138</v>
      </c>
      <c r="E17" s="30">
        <v>158600</v>
      </c>
    </row>
    <row r="18" spans="1:5" ht="12.75">
      <c r="A18" s="7"/>
      <c r="B18" s="23">
        <v>40002</v>
      </c>
      <c r="C18" s="7"/>
      <c r="D18" s="19" t="s">
        <v>140</v>
      </c>
      <c r="E18" s="29">
        <v>158600</v>
      </c>
    </row>
    <row r="19" spans="1:5" ht="12.75">
      <c r="A19" s="7"/>
      <c r="B19" s="7"/>
      <c r="C19" s="7"/>
      <c r="D19" s="19" t="s">
        <v>141</v>
      </c>
      <c r="E19" s="29">
        <v>158600</v>
      </c>
    </row>
    <row r="20" spans="1:5" ht="12.75">
      <c r="A20" s="7"/>
      <c r="B20" s="7"/>
      <c r="C20" s="35">
        <v>6050</v>
      </c>
      <c r="D20" s="19" t="s">
        <v>142</v>
      </c>
      <c r="E20" s="29">
        <v>158600</v>
      </c>
    </row>
    <row r="21" spans="1:5" ht="12.75">
      <c r="A21" s="7"/>
      <c r="B21" s="7"/>
      <c r="C21" s="7"/>
      <c r="D21" s="19" t="s">
        <v>287</v>
      </c>
      <c r="E21" s="8"/>
    </row>
    <row r="22" spans="1:5" ht="12.75">
      <c r="A22" s="7"/>
      <c r="B22" s="7"/>
      <c r="C22" s="7"/>
      <c r="D22" s="19" t="s">
        <v>288</v>
      </c>
      <c r="E22" s="29">
        <v>158600</v>
      </c>
    </row>
    <row r="23" spans="1:5" ht="12.75">
      <c r="A23" s="21">
        <v>600</v>
      </c>
      <c r="B23" s="7"/>
      <c r="C23" s="7"/>
      <c r="D23" s="16" t="s">
        <v>41</v>
      </c>
      <c r="E23" s="22">
        <v>3016000</v>
      </c>
    </row>
    <row r="24" spans="1:5" ht="12.75">
      <c r="A24" s="7"/>
      <c r="B24" s="23">
        <v>60016</v>
      </c>
      <c r="C24" s="7"/>
      <c r="D24" s="19" t="s">
        <v>43</v>
      </c>
      <c r="E24" s="24">
        <v>3016000</v>
      </c>
    </row>
    <row r="25" spans="1:5" ht="12.75">
      <c r="A25" s="7"/>
      <c r="B25" s="7"/>
      <c r="C25" s="7"/>
      <c r="D25" s="19" t="s">
        <v>130</v>
      </c>
      <c r="E25" s="29">
        <v>229000</v>
      </c>
    </row>
    <row r="26" spans="1:5" ht="12.75">
      <c r="A26" s="7"/>
      <c r="B26" s="7"/>
      <c r="C26" s="35">
        <v>4210</v>
      </c>
      <c r="D26" s="19" t="s">
        <v>136</v>
      </c>
      <c r="E26" s="26">
        <v>12000</v>
      </c>
    </row>
    <row r="27" spans="1:5" ht="12.75">
      <c r="A27" s="7"/>
      <c r="B27" s="7"/>
      <c r="C27" s="7"/>
      <c r="D27" s="19" t="s">
        <v>287</v>
      </c>
      <c r="E27" s="8"/>
    </row>
    <row r="28" spans="1:5" ht="12.75">
      <c r="A28" s="7"/>
      <c r="B28" s="7"/>
      <c r="C28" s="7"/>
      <c r="D28" s="19" t="s">
        <v>425</v>
      </c>
      <c r="E28" s="26">
        <v>12000</v>
      </c>
    </row>
    <row r="29" spans="1:5" ht="12.75">
      <c r="A29" s="7"/>
      <c r="B29" s="7"/>
      <c r="C29" s="35">
        <v>4270</v>
      </c>
      <c r="D29" s="19" t="s">
        <v>143</v>
      </c>
      <c r="E29" s="29">
        <v>110000</v>
      </c>
    </row>
    <row r="30" spans="1:5" ht="12.75">
      <c r="A30" s="7"/>
      <c r="B30" s="7"/>
      <c r="C30" s="7"/>
      <c r="D30" s="19" t="s">
        <v>287</v>
      </c>
      <c r="E30" s="8"/>
    </row>
    <row r="31" spans="1:5" ht="12.75">
      <c r="A31" s="7"/>
      <c r="B31" s="7"/>
      <c r="C31" s="7"/>
      <c r="D31" s="19" t="s">
        <v>426</v>
      </c>
      <c r="E31" s="26">
        <v>10000</v>
      </c>
    </row>
    <row r="32" spans="1:5" ht="12.75">
      <c r="A32" s="7"/>
      <c r="B32" s="7"/>
      <c r="C32" s="7"/>
      <c r="D32" s="19" t="s">
        <v>427</v>
      </c>
      <c r="E32" s="26">
        <v>30000</v>
      </c>
    </row>
    <row r="33" spans="1:5" ht="12.75">
      <c r="A33" s="7"/>
      <c r="B33" s="7"/>
      <c r="C33" s="7"/>
      <c r="D33" s="19" t="s">
        <v>428</v>
      </c>
      <c r="E33" s="26">
        <v>70000</v>
      </c>
    </row>
    <row r="34" spans="1:5" ht="12.75">
      <c r="A34" s="7"/>
      <c r="B34" s="7"/>
      <c r="C34" s="35">
        <v>4300</v>
      </c>
      <c r="D34" s="19" t="s">
        <v>132</v>
      </c>
      <c r="E34" s="29">
        <v>107000</v>
      </c>
    </row>
    <row r="35" spans="1:5" ht="12.75">
      <c r="A35" s="7"/>
      <c r="B35" s="7"/>
      <c r="C35" s="7"/>
      <c r="D35" s="19" t="s">
        <v>287</v>
      </c>
      <c r="E35" s="8"/>
    </row>
    <row r="36" spans="1:5" ht="12.75">
      <c r="A36" s="7"/>
      <c r="B36" s="7"/>
      <c r="C36" s="7"/>
      <c r="D36" s="19" t="s">
        <v>429</v>
      </c>
      <c r="E36" s="28">
        <v>2000</v>
      </c>
    </row>
    <row r="37" spans="1:5" ht="12.75">
      <c r="A37" s="7"/>
      <c r="B37" s="7"/>
      <c r="C37" s="7"/>
      <c r="D37" s="19" t="s">
        <v>430</v>
      </c>
      <c r="E37" s="26">
        <v>25000</v>
      </c>
    </row>
    <row r="38" spans="1:5" ht="12.75">
      <c r="A38" s="7"/>
      <c r="B38" s="7"/>
      <c r="C38" s="7"/>
      <c r="D38" s="19" t="s">
        <v>431</v>
      </c>
      <c r="E38" s="26">
        <v>80000</v>
      </c>
    </row>
    <row r="39" spans="1:5" ht="12.75">
      <c r="A39" s="7"/>
      <c r="B39" s="7"/>
      <c r="C39" s="7"/>
      <c r="D39" s="19" t="s">
        <v>141</v>
      </c>
      <c r="E39" s="24">
        <v>2787000</v>
      </c>
    </row>
    <row r="40" spans="1:5" ht="12.75">
      <c r="A40" s="7"/>
      <c r="B40" s="7"/>
      <c r="C40" s="35">
        <v>6050</v>
      </c>
      <c r="D40" s="19" t="s">
        <v>142</v>
      </c>
      <c r="E40" s="29">
        <v>115000</v>
      </c>
    </row>
    <row r="41" spans="1:5" ht="12.75">
      <c r="A41" s="7"/>
      <c r="B41" s="7"/>
      <c r="C41" s="7"/>
      <c r="D41" s="19" t="s">
        <v>287</v>
      </c>
      <c r="E41" s="8"/>
    </row>
    <row r="42" spans="1:5" ht="12.75">
      <c r="A42" s="7"/>
      <c r="B42" s="7"/>
      <c r="C42" s="7"/>
      <c r="D42" s="19" t="s">
        <v>432</v>
      </c>
      <c r="E42" s="28">
        <v>8000</v>
      </c>
    </row>
    <row r="43" spans="1:5" ht="12.75">
      <c r="A43" s="7"/>
      <c r="B43" s="7"/>
      <c r="C43" s="7"/>
      <c r="D43" s="19" t="s">
        <v>433</v>
      </c>
      <c r="E43" s="26">
        <v>10000</v>
      </c>
    </row>
    <row r="44" spans="1:5" ht="12.75">
      <c r="A44" s="7"/>
      <c r="B44" s="7"/>
      <c r="C44" s="7"/>
      <c r="D44" s="19" t="s">
        <v>434</v>
      </c>
      <c r="E44" s="8"/>
    </row>
    <row r="45" spans="1:5" ht="12.75">
      <c r="A45" s="7"/>
      <c r="B45" s="7"/>
      <c r="C45" s="7"/>
      <c r="D45" s="19" t="s">
        <v>291</v>
      </c>
      <c r="E45" s="26">
        <v>59000</v>
      </c>
    </row>
    <row r="46" spans="1:5" ht="12.75">
      <c r="A46" s="7"/>
      <c r="B46" s="7"/>
      <c r="C46" s="7"/>
      <c r="D46" s="19" t="s">
        <v>290</v>
      </c>
      <c r="E46" s="26">
        <v>30000</v>
      </c>
    </row>
    <row r="47" spans="1:5" ht="12.75">
      <c r="A47" s="7"/>
      <c r="B47" s="7"/>
      <c r="C47" s="7"/>
      <c r="D47" s="19" t="s">
        <v>289</v>
      </c>
      <c r="E47" s="28">
        <v>8000</v>
      </c>
    </row>
    <row r="48" spans="1:5" ht="12.75">
      <c r="A48" s="7"/>
      <c r="B48" s="7"/>
      <c r="C48" s="35">
        <v>6058</v>
      </c>
      <c r="D48" s="19" t="s">
        <v>142</v>
      </c>
      <c r="E48" s="24">
        <v>1820780</v>
      </c>
    </row>
    <row r="49" spans="1:5" ht="12.75">
      <c r="A49" s="7"/>
      <c r="B49" s="7"/>
      <c r="C49" s="7"/>
      <c r="D49" s="19" t="s">
        <v>287</v>
      </c>
      <c r="E49" s="8"/>
    </row>
    <row r="50" spans="1:5" ht="12.75">
      <c r="A50" s="7"/>
      <c r="B50" s="7"/>
      <c r="C50" s="7"/>
      <c r="D50" s="19" t="s">
        <v>433</v>
      </c>
      <c r="E50" s="24">
        <v>1820780</v>
      </c>
    </row>
    <row r="51" spans="1:5" ht="12.75">
      <c r="A51" s="7"/>
      <c r="B51" s="7"/>
      <c r="C51" s="7"/>
      <c r="D51" s="19" t="s">
        <v>434</v>
      </c>
      <c r="E51" s="8"/>
    </row>
    <row r="52" spans="1:5" ht="12.75">
      <c r="A52" s="7"/>
      <c r="B52" s="7"/>
      <c r="C52" s="35">
        <v>6059</v>
      </c>
      <c r="D52" s="19" t="s">
        <v>142</v>
      </c>
      <c r="E52" s="29">
        <v>851220</v>
      </c>
    </row>
    <row r="53" spans="1:5" ht="12.75">
      <c r="A53" s="7"/>
      <c r="B53" s="7"/>
      <c r="C53" s="7"/>
      <c r="D53" s="19" t="s">
        <v>287</v>
      </c>
      <c r="E53" s="8"/>
    </row>
    <row r="54" spans="1:5" ht="12.75">
      <c r="A54" s="7"/>
      <c r="B54" s="7"/>
      <c r="C54" s="7"/>
      <c r="D54" s="19" t="s">
        <v>433</v>
      </c>
      <c r="E54" s="29">
        <v>851220</v>
      </c>
    </row>
    <row r="55" spans="1:5" ht="12.75">
      <c r="A55" s="7"/>
      <c r="B55" s="7"/>
      <c r="C55" s="7"/>
      <c r="D55" s="19" t="s">
        <v>434</v>
      </c>
      <c r="E55" s="8"/>
    </row>
    <row r="56" spans="1:5" ht="12.75">
      <c r="A56" s="21">
        <v>630</v>
      </c>
      <c r="B56" s="7"/>
      <c r="C56" s="7"/>
      <c r="D56" s="16" t="s">
        <v>147</v>
      </c>
      <c r="E56" s="25">
        <v>72260</v>
      </c>
    </row>
    <row r="57" spans="1:5" ht="12.75">
      <c r="A57" s="7"/>
      <c r="B57" s="23">
        <v>63095</v>
      </c>
      <c r="C57" s="7"/>
      <c r="D57" s="19" t="s">
        <v>39</v>
      </c>
      <c r="E57" s="26">
        <v>72260</v>
      </c>
    </row>
    <row r="58" spans="1:5" ht="12.75">
      <c r="A58" s="7"/>
      <c r="B58" s="7"/>
      <c r="C58" s="7"/>
      <c r="D58" s="19" t="s">
        <v>130</v>
      </c>
      <c r="E58" s="26">
        <v>72260</v>
      </c>
    </row>
    <row r="59" spans="1:5" ht="12.75">
      <c r="A59" s="7"/>
      <c r="B59" s="7"/>
      <c r="C59" s="35">
        <v>4370</v>
      </c>
      <c r="D59" s="19" t="s">
        <v>435</v>
      </c>
      <c r="E59" s="28">
        <v>1000</v>
      </c>
    </row>
    <row r="60" spans="1:5" ht="12.75">
      <c r="A60" s="7"/>
      <c r="B60" s="7"/>
      <c r="C60" s="35">
        <v>4210</v>
      </c>
      <c r="D60" s="19" t="s">
        <v>136</v>
      </c>
      <c r="E60" s="28">
        <v>6105</v>
      </c>
    </row>
    <row r="61" spans="1:5" ht="12.75">
      <c r="A61" s="7"/>
      <c r="B61" s="7"/>
      <c r="C61" s="35">
        <v>4260</v>
      </c>
      <c r="D61" s="19" t="s">
        <v>149</v>
      </c>
      <c r="E61" s="28">
        <v>6000</v>
      </c>
    </row>
    <row r="62" spans="1:5" ht="12.75">
      <c r="A62" s="7"/>
      <c r="B62" s="7"/>
      <c r="C62" s="35">
        <v>4300</v>
      </c>
      <c r="D62" s="19" t="s">
        <v>132</v>
      </c>
      <c r="E62" s="26">
        <v>48240</v>
      </c>
    </row>
    <row r="63" spans="1:5" ht="12.75">
      <c r="A63" s="7"/>
      <c r="B63" s="7"/>
      <c r="C63" s="35">
        <v>4350</v>
      </c>
      <c r="D63" s="19" t="s">
        <v>436</v>
      </c>
      <c r="E63" s="28">
        <v>1037</v>
      </c>
    </row>
    <row r="64" spans="1:5" ht="12.75">
      <c r="A64" s="7"/>
      <c r="B64" s="7"/>
      <c r="C64" s="35">
        <v>4410</v>
      </c>
      <c r="D64" s="19" t="s">
        <v>150</v>
      </c>
      <c r="E64" s="20">
        <v>300</v>
      </c>
    </row>
    <row r="65" spans="1:5" ht="12.75">
      <c r="A65" s="7"/>
      <c r="B65" s="7"/>
      <c r="C65" s="35">
        <v>4430</v>
      </c>
      <c r="D65" s="19" t="s">
        <v>151</v>
      </c>
      <c r="E65" s="28">
        <v>9578</v>
      </c>
    </row>
    <row r="66" spans="1:5" ht="12.75">
      <c r="A66" s="21">
        <v>700</v>
      </c>
      <c r="B66" s="7"/>
      <c r="C66" s="7"/>
      <c r="D66" s="16" t="s">
        <v>45</v>
      </c>
      <c r="E66" s="22">
        <v>1495750</v>
      </c>
    </row>
    <row r="67" spans="1:5" ht="12.75">
      <c r="A67" s="7"/>
      <c r="B67" s="23">
        <v>70005</v>
      </c>
      <c r="C67" s="7"/>
      <c r="D67" s="19" t="s">
        <v>47</v>
      </c>
      <c r="E67" s="24">
        <v>1495750</v>
      </c>
    </row>
    <row r="68" spans="1:5" ht="12.75">
      <c r="A68" s="7"/>
      <c r="B68" s="7"/>
      <c r="C68" s="7"/>
      <c r="D68" s="19" t="s">
        <v>130</v>
      </c>
      <c r="E68" s="24">
        <v>1140550</v>
      </c>
    </row>
    <row r="69" spans="1:5" ht="12.75">
      <c r="A69" s="7"/>
      <c r="B69" s="7"/>
      <c r="C69" s="35">
        <v>3030</v>
      </c>
      <c r="D69" s="19" t="s">
        <v>437</v>
      </c>
      <c r="E69" s="28">
        <v>3000</v>
      </c>
    </row>
    <row r="70" spans="1:5" ht="12.75">
      <c r="A70" s="7"/>
      <c r="B70" s="7"/>
      <c r="C70" s="7"/>
      <c r="D70" s="19" t="s">
        <v>287</v>
      </c>
      <c r="E70" s="8"/>
    </row>
    <row r="71" spans="1:5" ht="12.75">
      <c r="A71" s="7"/>
      <c r="B71" s="7"/>
      <c r="C71" s="7"/>
      <c r="D71" s="19" t="s">
        <v>438</v>
      </c>
      <c r="E71" s="28">
        <v>3000</v>
      </c>
    </row>
    <row r="72" spans="1:5" ht="12.75">
      <c r="A72" s="7"/>
      <c r="B72" s="7"/>
      <c r="C72" s="35">
        <v>4260</v>
      </c>
      <c r="D72" s="19" t="s">
        <v>149</v>
      </c>
      <c r="E72" s="26">
        <v>50000</v>
      </c>
    </row>
    <row r="73" spans="1:5" ht="12.75">
      <c r="A73" s="7"/>
      <c r="B73" s="7"/>
      <c r="C73" s="7"/>
      <c r="D73" s="19" t="s">
        <v>287</v>
      </c>
      <c r="E73" s="8"/>
    </row>
    <row r="74" spans="1:5" ht="12.75">
      <c r="A74" s="7"/>
      <c r="B74" s="7"/>
      <c r="C74" s="7"/>
      <c r="D74" s="19" t="s">
        <v>439</v>
      </c>
      <c r="E74" s="26">
        <v>50000</v>
      </c>
    </row>
    <row r="75" spans="1:5" ht="12.75">
      <c r="A75" s="7"/>
      <c r="B75" s="7"/>
      <c r="C75" s="35">
        <v>4270</v>
      </c>
      <c r="D75" s="19" t="s">
        <v>143</v>
      </c>
      <c r="E75" s="29">
        <v>547500</v>
      </c>
    </row>
    <row r="76" spans="1:5" ht="12.75">
      <c r="A76" s="7"/>
      <c r="B76" s="7"/>
      <c r="C76" s="7"/>
      <c r="D76" s="19" t="s">
        <v>287</v>
      </c>
      <c r="E76" s="8"/>
    </row>
    <row r="77" spans="1:5" ht="12.75">
      <c r="A77" s="7"/>
      <c r="B77" s="7"/>
      <c r="C77" s="7"/>
      <c r="D77" s="19" t="s">
        <v>440</v>
      </c>
      <c r="E77" s="26">
        <v>10000</v>
      </c>
    </row>
    <row r="78" spans="1:5" ht="12.75">
      <c r="A78" s="7"/>
      <c r="B78" s="7"/>
      <c r="C78" s="7"/>
      <c r="D78" s="19" t="s">
        <v>441</v>
      </c>
      <c r="E78" s="29">
        <v>250000</v>
      </c>
    </row>
    <row r="79" spans="1:5" ht="12.75">
      <c r="A79" s="7"/>
      <c r="B79" s="7"/>
      <c r="C79" s="7"/>
      <c r="D79" s="19" t="s">
        <v>442</v>
      </c>
      <c r="E79" s="26">
        <v>47000</v>
      </c>
    </row>
    <row r="80" spans="1:5" ht="12.75">
      <c r="A80" s="7"/>
      <c r="B80" s="7"/>
      <c r="C80" s="7"/>
      <c r="D80" s="19" t="s">
        <v>443</v>
      </c>
      <c r="E80" s="26">
        <v>60000</v>
      </c>
    </row>
    <row r="81" spans="1:5" ht="12.75">
      <c r="A81" s="7"/>
      <c r="B81" s="7"/>
      <c r="C81" s="7"/>
      <c r="D81" s="19" t="s">
        <v>444</v>
      </c>
      <c r="E81" s="29">
        <v>180500</v>
      </c>
    </row>
    <row r="82" spans="1:5" ht="12.75">
      <c r="A82" s="7"/>
      <c r="B82" s="7"/>
      <c r="C82" s="35">
        <v>4300</v>
      </c>
      <c r="D82" s="19" t="s">
        <v>132</v>
      </c>
      <c r="E82" s="29">
        <v>498650</v>
      </c>
    </row>
    <row r="83" spans="1:5" ht="12.75">
      <c r="A83" s="7"/>
      <c r="B83" s="7"/>
      <c r="C83" s="7"/>
      <c r="D83" s="19" t="s">
        <v>287</v>
      </c>
      <c r="E83" s="8"/>
    </row>
    <row r="84" spans="1:5" ht="12.75">
      <c r="A84" s="7"/>
      <c r="B84" s="7"/>
      <c r="C84" s="7"/>
      <c r="D84" s="19" t="s">
        <v>445</v>
      </c>
      <c r="E84" s="26">
        <v>20000</v>
      </c>
    </row>
    <row r="85" spans="1:5" ht="12.75">
      <c r="A85" s="7"/>
      <c r="B85" s="7"/>
      <c r="C85" s="7"/>
      <c r="D85" s="19" t="s">
        <v>446</v>
      </c>
      <c r="E85" s="26">
        <v>28000</v>
      </c>
    </row>
    <row r="86" spans="1:5" ht="12.75">
      <c r="A86" s="7"/>
      <c r="B86" s="7"/>
      <c r="C86" s="7"/>
      <c r="D86" s="19" t="s">
        <v>447</v>
      </c>
      <c r="E86" s="26">
        <v>20000</v>
      </c>
    </row>
    <row r="87" spans="1:5" ht="12.75">
      <c r="A87" s="7"/>
      <c r="B87" s="7"/>
      <c r="C87" s="7"/>
      <c r="D87" s="19" t="s">
        <v>448</v>
      </c>
      <c r="E87" s="29">
        <v>250650</v>
      </c>
    </row>
    <row r="88" spans="1:5" ht="12.75">
      <c r="A88" s="7"/>
      <c r="B88" s="7"/>
      <c r="C88" s="7"/>
      <c r="D88" s="19" t="s">
        <v>449</v>
      </c>
      <c r="E88" s="29">
        <v>180000</v>
      </c>
    </row>
    <row r="89" spans="1:5" ht="12.75">
      <c r="A89" s="7"/>
      <c r="B89" s="7"/>
      <c r="C89" s="35">
        <v>4520</v>
      </c>
      <c r="D89" s="19" t="s">
        <v>152</v>
      </c>
      <c r="E89" s="26">
        <v>18000</v>
      </c>
    </row>
    <row r="90" spans="1:5" ht="12.75">
      <c r="A90" s="7"/>
      <c r="B90" s="7"/>
      <c r="C90" s="7"/>
      <c r="D90" s="19" t="s">
        <v>287</v>
      </c>
      <c r="E90" s="8"/>
    </row>
    <row r="91" spans="1:5" ht="12.75">
      <c r="A91" s="7"/>
      <c r="B91" s="7"/>
      <c r="C91" s="7"/>
      <c r="D91" s="19" t="s">
        <v>450</v>
      </c>
      <c r="E91" s="26">
        <v>18000</v>
      </c>
    </row>
    <row r="92" spans="1:5" ht="12.75">
      <c r="A92" s="7"/>
      <c r="B92" s="7"/>
      <c r="C92" s="35">
        <v>4580</v>
      </c>
      <c r="D92" s="19" t="s">
        <v>107</v>
      </c>
      <c r="E92" s="26">
        <v>15000</v>
      </c>
    </row>
    <row r="93" spans="1:5" ht="12.75">
      <c r="A93" s="7"/>
      <c r="B93" s="7"/>
      <c r="C93" s="7"/>
      <c r="D93" s="19" t="s">
        <v>287</v>
      </c>
      <c r="E93" s="8"/>
    </row>
    <row r="94" spans="1:5" ht="12.75">
      <c r="A94" s="7"/>
      <c r="B94" s="7"/>
      <c r="C94" s="7"/>
      <c r="D94" s="19" t="s">
        <v>451</v>
      </c>
      <c r="E94" s="26">
        <v>15000</v>
      </c>
    </row>
    <row r="95" spans="1:5" ht="12.75">
      <c r="A95" s="7"/>
      <c r="B95" s="7"/>
      <c r="C95" s="35">
        <v>4590</v>
      </c>
      <c r="D95" s="19" t="s">
        <v>153</v>
      </c>
      <c r="E95" s="28">
        <v>8400</v>
      </c>
    </row>
    <row r="96" spans="1:5" ht="12.75">
      <c r="A96" s="7"/>
      <c r="B96" s="7"/>
      <c r="C96" s="7"/>
      <c r="D96" s="19" t="s">
        <v>287</v>
      </c>
      <c r="E96" s="8"/>
    </row>
    <row r="97" spans="1:5" ht="12.75">
      <c r="A97" s="7"/>
      <c r="B97" s="7"/>
      <c r="C97" s="7"/>
      <c r="D97" s="19" t="s">
        <v>452</v>
      </c>
      <c r="E97" s="28">
        <v>8400</v>
      </c>
    </row>
    <row r="98" spans="1:5" ht="12.75">
      <c r="A98" s="7"/>
      <c r="B98" s="7"/>
      <c r="C98" s="7"/>
      <c r="D98" s="19" t="s">
        <v>141</v>
      </c>
      <c r="E98" s="29">
        <v>355200</v>
      </c>
    </row>
    <row r="99" spans="1:5" ht="12.75">
      <c r="A99" s="7"/>
      <c r="B99" s="7"/>
      <c r="C99" s="35">
        <v>6050</v>
      </c>
      <c r="D99" s="19" t="s">
        <v>142</v>
      </c>
      <c r="E99" s="29">
        <v>355200</v>
      </c>
    </row>
    <row r="100" spans="1:5" ht="12.75">
      <c r="A100" s="7"/>
      <c r="B100" s="7"/>
      <c r="C100" s="7"/>
      <c r="D100" s="19" t="s">
        <v>287</v>
      </c>
      <c r="E100" s="8"/>
    </row>
    <row r="101" spans="1:5" ht="12.75">
      <c r="A101" s="7"/>
      <c r="B101" s="7"/>
      <c r="C101" s="7"/>
      <c r="D101" s="19" t="s">
        <v>453</v>
      </c>
      <c r="E101" s="26">
        <v>20000</v>
      </c>
    </row>
    <row r="102" spans="1:5" ht="12.75">
      <c r="A102" s="7"/>
      <c r="B102" s="7"/>
      <c r="C102" s="7"/>
      <c r="D102" s="19" t="s">
        <v>454</v>
      </c>
      <c r="E102" s="26">
        <v>71200</v>
      </c>
    </row>
    <row r="103" spans="1:5" ht="12.75">
      <c r="A103" s="7"/>
      <c r="B103" s="7"/>
      <c r="C103" s="7"/>
      <c r="D103" s="19" t="s">
        <v>296</v>
      </c>
      <c r="E103" s="26">
        <v>64000</v>
      </c>
    </row>
    <row r="104" spans="1:5" ht="12.75">
      <c r="A104" s="7"/>
      <c r="B104" s="7"/>
      <c r="C104" s="7"/>
      <c r="D104" s="19" t="s">
        <v>295</v>
      </c>
      <c r="E104" s="26">
        <v>60000</v>
      </c>
    </row>
    <row r="105" spans="1:5" ht="12.75">
      <c r="A105" s="7"/>
      <c r="B105" s="7"/>
      <c r="C105" s="7"/>
      <c r="D105" s="19" t="s">
        <v>294</v>
      </c>
      <c r="E105" s="43">
        <v>0</v>
      </c>
    </row>
    <row r="106" spans="1:5" ht="12.75">
      <c r="A106" s="7"/>
      <c r="B106" s="7"/>
      <c r="C106" s="7"/>
      <c r="D106" s="19" t="s">
        <v>455</v>
      </c>
      <c r="E106" s="26">
        <v>30000</v>
      </c>
    </row>
    <row r="107" spans="1:5" ht="12.75">
      <c r="A107" s="7"/>
      <c r="B107" s="7"/>
      <c r="C107" s="7"/>
      <c r="D107" s="19" t="s">
        <v>293</v>
      </c>
      <c r="E107" s="29">
        <v>110000</v>
      </c>
    </row>
    <row r="108" spans="1:5" ht="12.75">
      <c r="A108" s="21">
        <v>710</v>
      </c>
      <c r="B108" s="7"/>
      <c r="C108" s="7"/>
      <c r="D108" s="16" t="s">
        <v>155</v>
      </c>
      <c r="E108" s="30">
        <v>157980</v>
      </c>
    </row>
    <row r="109" spans="1:5" ht="12.75">
      <c r="A109" s="7"/>
      <c r="B109" s="23">
        <v>71004</v>
      </c>
      <c r="C109" s="7"/>
      <c r="D109" s="19" t="s">
        <v>157</v>
      </c>
      <c r="E109" s="26">
        <v>30000</v>
      </c>
    </row>
    <row r="110" spans="1:5" ht="12.75">
      <c r="A110" s="7"/>
      <c r="B110" s="7"/>
      <c r="C110" s="7"/>
      <c r="D110" s="19" t="s">
        <v>130</v>
      </c>
      <c r="E110" s="26">
        <v>30000</v>
      </c>
    </row>
    <row r="111" spans="1:5" ht="12.75">
      <c r="A111" s="7"/>
      <c r="B111" s="7"/>
      <c r="C111" s="35">
        <v>4300</v>
      </c>
      <c r="D111" s="19" t="s">
        <v>132</v>
      </c>
      <c r="E111" s="26">
        <v>30000</v>
      </c>
    </row>
    <row r="112" spans="1:5" ht="12.75">
      <c r="A112" s="7"/>
      <c r="B112" s="7"/>
      <c r="C112" s="7"/>
      <c r="D112" s="19" t="s">
        <v>287</v>
      </c>
      <c r="E112" s="8"/>
    </row>
    <row r="113" spans="1:5" ht="12.75">
      <c r="A113" s="7"/>
      <c r="B113" s="7"/>
      <c r="C113" s="7"/>
      <c r="D113" s="19" t="s">
        <v>456</v>
      </c>
      <c r="E113" s="26">
        <v>30000</v>
      </c>
    </row>
    <row r="114" spans="1:5" ht="12.75">
      <c r="A114" s="7"/>
      <c r="B114" s="7"/>
      <c r="C114" s="7"/>
      <c r="D114" s="19" t="s">
        <v>457</v>
      </c>
      <c r="E114" s="8"/>
    </row>
    <row r="115" spans="1:5" ht="12.75">
      <c r="A115" s="7"/>
      <c r="B115" s="23">
        <v>71013</v>
      </c>
      <c r="C115" s="7"/>
      <c r="D115" s="19" t="s">
        <v>159</v>
      </c>
      <c r="E115" s="26">
        <v>20000</v>
      </c>
    </row>
    <row r="116" spans="1:5" ht="12.75">
      <c r="A116" s="7"/>
      <c r="B116" s="7"/>
      <c r="C116" s="7"/>
      <c r="D116" s="19" t="s">
        <v>130</v>
      </c>
      <c r="E116" s="26">
        <v>20000</v>
      </c>
    </row>
    <row r="117" spans="1:5" ht="12.75">
      <c r="A117" s="7"/>
      <c r="B117" s="7"/>
      <c r="C117" s="35">
        <v>4300</v>
      </c>
      <c r="D117" s="19" t="s">
        <v>132</v>
      </c>
      <c r="E117" s="26">
        <v>20000</v>
      </c>
    </row>
    <row r="118" spans="1:5" ht="12.75">
      <c r="A118" s="7"/>
      <c r="B118" s="7"/>
      <c r="C118" s="7"/>
      <c r="D118" s="19" t="s">
        <v>287</v>
      </c>
      <c r="E118" s="8"/>
    </row>
    <row r="119" spans="1:5" ht="12.75">
      <c r="A119" s="7"/>
      <c r="B119" s="7"/>
      <c r="C119" s="7"/>
      <c r="D119" s="19" t="s">
        <v>458</v>
      </c>
      <c r="E119" s="26">
        <v>20000</v>
      </c>
    </row>
    <row r="120" spans="1:5" ht="12.75">
      <c r="A120" s="7"/>
      <c r="B120" s="23">
        <v>71035</v>
      </c>
      <c r="C120" s="7"/>
      <c r="D120" s="19" t="s">
        <v>161</v>
      </c>
      <c r="E120" s="29">
        <v>107980</v>
      </c>
    </row>
    <row r="121" spans="1:5" ht="12.75">
      <c r="A121" s="7"/>
      <c r="B121" s="7"/>
      <c r="C121" s="7"/>
      <c r="D121" s="19" t="s">
        <v>141</v>
      </c>
      <c r="E121" s="29">
        <v>107980</v>
      </c>
    </row>
    <row r="122" spans="1:5" ht="12.75">
      <c r="A122" s="7"/>
      <c r="B122" s="7"/>
      <c r="C122" s="35">
        <v>6050</v>
      </c>
      <c r="D122" s="19" t="s">
        <v>142</v>
      </c>
      <c r="E122" s="29">
        <v>107980</v>
      </c>
    </row>
    <row r="123" spans="1:5" ht="12.75">
      <c r="A123" s="7"/>
      <c r="B123" s="7"/>
      <c r="C123" s="7"/>
      <c r="D123" s="19" t="s">
        <v>287</v>
      </c>
      <c r="E123" s="8"/>
    </row>
    <row r="124" spans="1:5" ht="12.75">
      <c r="A124" s="7"/>
      <c r="B124" s="7"/>
      <c r="C124" s="7"/>
      <c r="D124" s="19" t="s">
        <v>297</v>
      </c>
      <c r="E124" s="29">
        <v>107980</v>
      </c>
    </row>
    <row r="125" spans="1:5" ht="12.75">
      <c r="A125" s="21">
        <v>750</v>
      </c>
      <c r="B125" s="7"/>
      <c r="C125" s="7"/>
      <c r="D125" s="16" t="s">
        <v>49</v>
      </c>
      <c r="E125" s="22">
        <v>2716282</v>
      </c>
    </row>
    <row r="126" spans="1:5" ht="12.75">
      <c r="A126" s="7"/>
      <c r="B126" s="23">
        <v>75011</v>
      </c>
      <c r="C126" s="7"/>
      <c r="D126" s="19" t="s">
        <v>51</v>
      </c>
      <c r="E126" s="26">
        <v>97523</v>
      </c>
    </row>
    <row r="127" spans="1:5" ht="12.75">
      <c r="A127" s="7"/>
      <c r="B127" s="7"/>
      <c r="C127" s="7"/>
      <c r="D127" s="19" t="s">
        <v>130</v>
      </c>
      <c r="E127" s="26">
        <v>97523</v>
      </c>
    </row>
    <row r="128" spans="1:5" ht="12.75">
      <c r="A128" s="7"/>
      <c r="B128" s="7"/>
      <c r="C128" s="35">
        <v>4010</v>
      </c>
      <c r="D128" s="19" t="s">
        <v>163</v>
      </c>
      <c r="E128" s="26">
        <v>81500</v>
      </c>
    </row>
    <row r="129" spans="1:5" ht="12.75">
      <c r="A129" s="7"/>
      <c r="B129" s="7"/>
      <c r="C129" s="35">
        <v>4110</v>
      </c>
      <c r="D129" s="19" t="s">
        <v>164</v>
      </c>
      <c r="E129" s="26">
        <v>14010</v>
      </c>
    </row>
    <row r="130" spans="1:5" ht="12.75">
      <c r="A130" s="7"/>
      <c r="B130" s="7"/>
      <c r="C130" s="35">
        <v>4120</v>
      </c>
      <c r="D130" s="19" t="s">
        <v>165</v>
      </c>
      <c r="E130" s="28">
        <v>2013</v>
      </c>
    </row>
    <row r="131" spans="1:5" ht="12.75">
      <c r="A131" s="7"/>
      <c r="B131" s="23">
        <v>75022</v>
      </c>
      <c r="C131" s="7"/>
      <c r="D131" s="19" t="s">
        <v>167</v>
      </c>
      <c r="E131" s="29">
        <v>117750</v>
      </c>
    </row>
    <row r="132" spans="1:5" ht="12.75">
      <c r="A132" s="7"/>
      <c r="B132" s="7"/>
      <c r="C132" s="7"/>
      <c r="D132" s="19" t="s">
        <v>130</v>
      </c>
      <c r="E132" s="29">
        <v>117750</v>
      </c>
    </row>
    <row r="133" spans="1:5" ht="12.75">
      <c r="A133" s="7"/>
      <c r="B133" s="7"/>
      <c r="C133" s="35">
        <v>3030</v>
      </c>
      <c r="D133" s="19" t="s">
        <v>437</v>
      </c>
      <c r="E133" s="29">
        <v>110802</v>
      </c>
    </row>
    <row r="134" spans="1:5" ht="12.75">
      <c r="A134" s="7"/>
      <c r="B134" s="7"/>
      <c r="C134" s="35">
        <v>4210</v>
      </c>
      <c r="D134" s="19" t="s">
        <v>136</v>
      </c>
      <c r="E134" s="28">
        <v>2848</v>
      </c>
    </row>
    <row r="135" spans="1:5" ht="12.75">
      <c r="A135" s="7"/>
      <c r="B135" s="7"/>
      <c r="C135" s="35">
        <v>4300</v>
      </c>
      <c r="D135" s="19" t="s">
        <v>132</v>
      </c>
      <c r="E135" s="28">
        <v>3500</v>
      </c>
    </row>
    <row r="136" spans="1:5" ht="12.75">
      <c r="A136" s="7"/>
      <c r="B136" s="7"/>
      <c r="C136" s="35">
        <v>4410</v>
      </c>
      <c r="D136" s="19" t="s">
        <v>150</v>
      </c>
      <c r="E136" s="20">
        <v>600</v>
      </c>
    </row>
    <row r="137" spans="1:5" ht="12.75">
      <c r="A137" s="7"/>
      <c r="B137" s="23">
        <v>75023</v>
      </c>
      <c r="C137" s="7"/>
      <c r="D137" s="19" t="s">
        <v>169</v>
      </c>
      <c r="E137" s="24">
        <v>2447124</v>
      </c>
    </row>
    <row r="138" spans="1:5" ht="12.75">
      <c r="A138" s="7"/>
      <c r="B138" s="7"/>
      <c r="C138" s="7"/>
      <c r="D138" s="19" t="s">
        <v>130</v>
      </c>
      <c r="E138" s="24">
        <v>2380124</v>
      </c>
    </row>
    <row r="139" spans="1:5" ht="12.75">
      <c r="A139" s="7"/>
      <c r="B139" s="7"/>
      <c r="C139" s="35">
        <v>4360</v>
      </c>
      <c r="D139" s="19" t="s">
        <v>174</v>
      </c>
      <c r="E139" s="28">
        <v>9000</v>
      </c>
    </row>
    <row r="140" spans="1:5" ht="12.75">
      <c r="A140" s="7"/>
      <c r="B140" s="7"/>
      <c r="C140" s="35">
        <v>4370</v>
      </c>
      <c r="D140" s="19" t="s">
        <v>435</v>
      </c>
      <c r="E140" s="26">
        <v>22000</v>
      </c>
    </row>
    <row r="141" spans="1:5" ht="12.75">
      <c r="A141" s="7"/>
      <c r="B141" s="7"/>
      <c r="C141" s="35">
        <v>3030</v>
      </c>
      <c r="D141" s="19" t="s">
        <v>437</v>
      </c>
      <c r="E141" s="26">
        <v>15000</v>
      </c>
    </row>
    <row r="142" spans="1:5" ht="12.75">
      <c r="A142" s="7"/>
      <c r="B142" s="7"/>
      <c r="C142" s="35">
        <v>4010</v>
      </c>
      <c r="D142" s="19" t="s">
        <v>163</v>
      </c>
      <c r="E142" s="24">
        <v>1413850</v>
      </c>
    </row>
    <row r="143" spans="1:5" ht="12.75">
      <c r="A143" s="7"/>
      <c r="B143" s="7"/>
      <c r="C143" s="35">
        <v>4040</v>
      </c>
      <c r="D143" s="19" t="s">
        <v>170</v>
      </c>
      <c r="E143" s="29">
        <v>113500</v>
      </c>
    </row>
    <row r="144" spans="1:5" ht="12.75">
      <c r="A144" s="7"/>
      <c r="B144" s="7"/>
      <c r="C144" s="35">
        <v>4110</v>
      </c>
      <c r="D144" s="19" t="s">
        <v>164</v>
      </c>
      <c r="E144" s="29">
        <v>248200</v>
      </c>
    </row>
    <row r="145" spans="1:5" ht="12.75">
      <c r="A145" s="7"/>
      <c r="B145" s="7"/>
      <c r="C145" s="35">
        <v>4120</v>
      </c>
      <c r="D145" s="19" t="s">
        <v>165</v>
      </c>
      <c r="E145" s="26">
        <v>35374</v>
      </c>
    </row>
    <row r="146" spans="1:5" ht="12.75">
      <c r="A146" s="7"/>
      <c r="B146" s="7"/>
      <c r="C146" s="35">
        <v>4140</v>
      </c>
      <c r="D146" s="19" t="s">
        <v>171</v>
      </c>
      <c r="E146" s="26">
        <v>35000</v>
      </c>
    </row>
    <row r="147" spans="1:5" ht="12.75">
      <c r="A147" s="7"/>
      <c r="B147" s="7"/>
      <c r="C147" s="35">
        <v>4170</v>
      </c>
      <c r="D147" s="19" t="s">
        <v>172</v>
      </c>
      <c r="E147" s="26">
        <v>40000</v>
      </c>
    </row>
    <row r="148" spans="1:5" ht="12.75">
      <c r="A148" s="7"/>
      <c r="B148" s="7"/>
      <c r="C148" s="35">
        <v>4210</v>
      </c>
      <c r="D148" s="19" t="s">
        <v>136</v>
      </c>
      <c r="E148" s="29">
        <v>163800</v>
      </c>
    </row>
    <row r="149" spans="1:5" ht="12.75">
      <c r="A149" s="7"/>
      <c r="B149" s="7"/>
      <c r="C149" s="35">
        <v>4260</v>
      </c>
      <c r="D149" s="19" t="s">
        <v>149</v>
      </c>
      <c r="E149" s="26">
        <v>60000</v>
      </c>
    </row>
    <row r="150" spans="1:5" ht="12.75">
      <c r="A150" s="7"/>
      <c r="B150" s="7"/>
      <c r="C150" s="35">
        <v>4280</v>
      </c>
      <c r="D150" s="19" t="s">
        <v>173</v>
      </c>
      <c r="E150" s="28">
        <v>3000</v>
      </c>
    </row>
    <row r="151" spans="1:5" ht="12.75">
      <c r="A151" s="7"/>
      <c r="B151" s="7"/>
      <c r="C151" s="35">
        <v>4300</v>
      </c>
      <c r="D151" s="19" t="s">
        <v>132</v>
      </c>
      <c r="E151" s="29">
        <v>125000</v>
      </c>
    </row>
    <row r="152" spans="1:5" ht="12.75">
      <c r="A152" s="7"/>
      <c r="B152" s="7"/>
      <c r="C152" s="35">
        <v>4350</v>
      </c>
      <c r="D152" s="19" t="s">
        <v>436</v>
      </c>
      <c r="E152" s="28">
        <v>1500</v>
      </c>
    </row>
    <row r="153" spans="1:5" ht="12.75">
      <c r="A153" s="7"/>
      <c r="B153" s="7"/>
      <c r="C153" s="35">
        <v>4410</v>
      </c>
      <c r="D153" s="19" t="s">
        <v>150</v>
      </c>
      <c r="E153" s="26">
        <v>30000</v>
      </c>
    </row>
    <row r="154" spans="1:5" ht="12.75">
      <c r="A154" s="7"/>
      <c r="B154" s="7"/>
      <c r="C154" s="35">
        <v>4420</v>
      </c>
      <c r="D154" s="19" t="s">
        <v>175</v>
      </c>
      <c r="E154" s="28">
        <v>5000</v>
      </c>
    </row>
    <row r="155" spans="1:5" ht="12.75">
      <c r="A155" s="7"/>
      <c r="B155" s="7"/>
      <c r="C155" s="35">
        <v>4430</v>
      </c>
      <c r="D155" s="19" t="s">
        <v>151</v>
      </c>
      <c r="E155" s="26">
        <v>10500</v>
      </c>
    </row>
    <row r="156" spans="1:5" ht="12.75">
      <c r="A156" s="7"/>
      <c r="B156" s="7"/>
      <c r="C156" s="35">
        <v>4440</v>
      </c>
      <c r="D156" s="19" t="s">
        <v>176</v>
      </c>
      <c r="E156" s="26">
        <v>49400</v>
      </c>
    </row>
    <row r="157" spans="1:5" ht="12.75">
      <c r="A157" s="7"/>
      <c r="B157" s="7"/>
      <c r="C157" s="7"/>
      <c r="D157" s="19" t="s">
        <v>141</v>
      </c>
      <c r="E157" s="26">
        <v>67000</v>
      </c>
    </row>
    <row r="158" spans="1:5" ht="12.75">
      <c r="A158" s="7"/>
      <c r="B158" s="7"/>
      <c r="C158" s="35">
        <v>6050</v>
      </c>
      <c r="D158" s="19" t="s">
        <v>142</v>
      </c>
      <c r="E158" s="26">
        <v>37000</v>
      </c>
    </row>
    <row r="159" spans="1:5" ht="12.75">
      <c r="A159" s="7"/>
      <c r="B159" s="7"/>
      <c r="C159" s="7"/>
      <c r="D159" s="19" t="s">
        <v>287</v>
      </c>
      <c r="E159" s="8"/>
    </row>
    <row r="160" spans="1:5" ht="12.75">
      <c r="A160" s="7"/>
      <c r="B160" s="7"/>
      <c r="C160" s="7"/>
      <c r="D160" s="19" t="s">
        <v>300</v>
      </c>
      <c r="E160" s="28">
        <v>2000</v>
      </c>
    </row>
    <row r="161" spans="1:5" ht="12.75">
      <c r="A161" s="7"/>
      <c r="B161" s="7"/>
      <c r="C161" s="7"/>
      <c r="D161" s="19" t="s">
        <v>299</v>
      </c>
      <c r="E161" s="26">
        <v>20000</v>
      </c>
    </row>
    <row r="162" spans="1:5" ht="12.75">
      <c r="A162" s="7"/>
      <c r="B162" s="7"/>
      <c r="C162" s="7"/>
      <c r="D162" s="19" t="s">
        <v>459</v>
      </c>
      <c r="E162" s="26">
        <v>15000</v>
      </c>
    </row>
    <row r="163" spans="1:5" ht="12.75">
      <c r="A163" s="7"/>
      <c r="B163" s="7"/>
      <c r="C163" s="35">
        <v>6060</v>
      </c>
      <c r="D163" s="19" t="s">
        <v>177</v>
      </c>
      <c r="E163" s="26">
        <v>30000</v>
      </c>
    </row>
    <row r="164" spans="1:5" ht="12.75">
      <c r="A164" s="7"/>
      <c r="B164" s="7"/>
      <c r="C164" s="7"/>
      <c r="D164" s="19" t="s">
        <v>287</v>
      </c>
      <c r="E164" s="8"/>
    </row>
    <row r="165" spans="1:5" ht="12.75">
      <c r="A165" s="7"/>
      <c r="B165" s="7"/>
      <c r="C165" s="7"/>
      <c r="D165" s="19" t="s">
        <v>298</v>
      </c>
      <c r="E165" s="28">
        <v>6000</v>
      </c>
    </row>
    <row r="166" spans="1:5" ht="12.75">
      <c r="A166" s="7"/>
      <c r="B166" s="7"/>
      <c r="C166" s="7"/>
      <c r="D166" s="19" t="s">
        <v>460</v>
      </c>
      <c r="E166" s="28">
        <v>4000</v>
      </c>
    </row>
    <row r="167" spans="1:5" ht="12.75">
      <c r="A167" s="7"/>
      <c r="B167" s="7"/>
      <c r="C167" s="7"/>
      <c r="D167" s="19" t="s">
        <v>461</v>
      </c>
      <c r="E167" s="26">
        <v>20000</v>
      </c>
    </row>
    <row r="168" spans="1:5" ht="12.75">
      <c r="A168" s="7"/>
      <c r="B168" s="23">
        <v>75095</v>
      </c>
      <c r="C168" s="7"/>
      <c r="D168" s="19" t="s">
        <v>39</v>
      </c>
      <c r="E168" s="26">
        <v>53885</v>
      </c>
    </row>
    <row r="169" spans="1:5" ht="12.75">
      <c r="A169" s="7"/>
      <c r="B169" s="7"/>
      <c r="C169" s="7"/>
      <c r="D169" s="19" t="s">
        <v>130</v>
      </c>
      <c r="E169" s="26">
        <v>53885</v>
      </c>
    </row>
    <row r="170" spans="1:5" ht="12.75">
      <c r="A170" s="7"/>
      <c r="B170" s="7"/>
      <c r="C170" s="35">
        <v>3030</v>
      </c>
      <c r="D170" s="19" t="s">
        <v>437</v>
      </c>
      <c r="E170" s="26">
        <v>11413</v>
      </c>
    </row>
    <row r="171" spans="1:5" ht="12.75">
      <c r="A171" s="7"/>
      <c r="B171" s="7"/>
      <c r="C171" s="7"/>
      <c r="D171" s="19" t="s">
        <v>287</v>
      </c>
      <c r="E171" s="8"/>
    </row>
    <row r="172" spans="1:5" ht="12.75">
      <c r="A172" s="7"/>
      <c r="B172" s="7"/>
      <c r="C172" s="7"/>
      <c r="D172" s="19" t="s">
        <v>462</v>
      </c>
      <c r="E172" s="26">
        <v>11413</v>
      </c>
    </row>
    <row r="173" spans="1:5" ht="12.75">
      <c r="A173" s="7"/>
      <c r="B173" s="7"/>
      <c r="C173" s="35">
        <v>4210</v>
      </c>
      <c r="D173" s="19" t="s">
        <v>136</v>
      </c>
      <c r="E173" s="26">
        <v>32354</v>
      </c>
    </row>
    <row r="174" spans="1:5" ht="12.75">
      <c r="A174" s="7"/>
      <c r="B174" s="7"/>
      <c r="C174" s="7"/>
      <c r="D174" s="19" t="s">
        <v>287</v>
      </c>
      <c r="E174" s="8"/>
    </row>
    <row r="175" spans="1:5" ht="12.75">
      <c r="A175" s="7"/>
      <c r="B175" s="7"/>
      <c r="C175" s="7"/>
      <c r="D175" s="19" t="s">
        <v>463</v>
      </c>
      <c r="E175" s="28">
        <v>1000</v>
      </c>
    </row>
    <row r="176" spans="1:5" ht="12.75">
      <c r="A176" s="7"/>
      <c r="B176" s="7"/>
      <c r="C176" s="7"/>
      <c r="D176" s="19" t="s">
        <v>464</v>
      </c>
      <c r="E176" s="26">
        <v>30354</v>
      </c>
    </row>
    <row r="177" spans="1:5" ht="12.75">
      <c r="A177" s="7"/>
      <c r="B177" s="7"/>
      <c r="C177" s="7"/>
      <c r="D177" s="19" t="s">
        <v>465</v>
      </c>
      <c r="E177" s="28">
        <v>1000</v>
      </c>
    </row>
    <row r="178" spans="1:5" ht="12.75">
      <c r="A178" s="7"/>
      <c r="B178" s="7"/>
      <c r="C178" s="35">
        <v>4300</v>
      </c>
      <c r="D178" s="19" t="s">
        <v>132</v>
      </c>
      <c r="E178" s="26">
        <v>10118</v>
      </c>
    </row>
    <row r="179" spans="1:5" ht="12.75">
      <c r="A179" s="7"/>
      <c r="B179" s="7"/>
      <c r="C179" s="7"/>
      <c r="D179" s="19" t="s">
        <v>287</v>
      </c>
      <c r="E179" s="8"/>
    </row>
    <row r="180" spans="1:5" ht="12.75">
      <c r="A180" s="7"/>
      <c r="B180" s="7"/>
      <c r="C180" s="7"/>
      <c r="D180" s="19" t="s">
        <v>466</v>
      </c>
      <c r="E180" s="26">
        <v>10118</v>
      </c>
    </row>
    <row r="181" spans="1:5" ht="12.75">
      <c r="A181" s="7"/>
      <c r="B181" s="7"/>
      <c r="C181" s="7"/>
      <c r="D181" s="19" t="s">
        <v>467</v>
      </c>
      <c r="E181" s="8"/>
    </row>
    <row r="182" spans="1:5" ht="12.75">
      <c r="A182" s="21">
        <v>751</v>
      </c>
      <c r="B182" s="7"/>
      <c r="C182" s="7"/>
      <c r="D182" s="16" t="s">
        <v>375</v>
      </c>
      <c r="E182" s="27">
        <v>2240</v>
      </c>
    </row>
    <row r="183" spans="1:5" ht="12.75">
      <c r="A183" s="7"/>
      <c r="B183" s="7"/>
      <c r="C183" s="7"/>
      <c r="D183" s="16" t="s">
        <v>376</v>
      </c>
      <c r="E183" s="8"/>
    </row>
    <row r="184" spans="1:5" ht="12.75">
      <c r="A184" s="7"/>
      <c r="B184" s="23">
        <v>75101</v>
      </c>
      <c r="C184" s="7"/>
      <c r="D184" s="19" t="s">
        <v>377</v>
      </c>
      <c r="E184" s="28">
        <v>2240</v>
      </c>
    </row>
    <row r="185" spans="1:5" ht="12.75">
      <c r="A185" s="7"/>
      <c r="B185" s="7"/>
      <c r="C185" s="7"/>
      <c r="D185" s="19" t="s">
        <v>130</v>
      </c>
      <c r="E185" s="28">
        <v>2240</v>
      </c>
    </row>
    <row r="186" spans="1:5" ht="12.75">
      <c r="A186" s="7"/>
      <c r="B186" s="7"/>
      <c r="C186" s="35">
        <v>4210</v>
      </c>
      <c r="D186" s="19" t="s">
        <v>136</v>
      </c>
      <c r="E186" s="28">
        <v>2240</v>
      </c>
    </row>
    <row r="187" spans="1:5" ht="12.75">
      <c r="A187" s="21">
        <v>754</v>
      </c>
      <c r="B187" s="7"/>
      <c r="C187" s="7"/>
      <c r="D187" s="16" t="s">
        <v>57</v>
      </c>
      <c r="E187" s="30">
        <v>328701</v>
      </c>
    </row>
    <row r="188" spans="1:5" ht="12.75">
      <c r="A188" s="7"/>
      <c r="B188" s="23">
        <v>75412</v>
      </c>
      <c r="C188" s="7"/>
      <c r="D188" s="19" t="s">
        <v>180</v>
      </c>
      <c r="E188" s="26">
        <v>82880</v>
      </c>
    </row>
    <row r="189" spans="1:5" ht="12.75">
      <c r="A189" s="7"/>
      <c r="B189" s="7"/>
      <c r="C189" s="7"/>
      <c r="D189" s="19" t="s">
        <v>130</v>
      </c>
      <c r="E189" s="26">
        <v>82880</v>
      </c>
    </row>
    <row r="190" spans="1:5" ht="12.75">
      <c r="A190" s="7"/>
      <c r="B190" s="7"/>
      <c r="C190" s="35">
        <v>3020</v>
      </c>
      <c r="D190" s="19" t="s">
        <v>468</v>
      </c>
      <c r="E190" s="28">
        <v>2000</v>
      </c>
    </row>
    <row r="191" spans="1:5" ht="12.75">
      <c r="A191" s="7"/>
      <c r="B191" s="7"/>
      <c r="C191" s="35">
        <v>4010</v>
      </c>
      <c r="D191" s="19" t="s">
        <v>163</v>
      </c>
      <c r="E191" s="26">
        <v>23490</v>
      </c>
    </row>
    <row r="192" spans="1:5" ht="12.75">
      <c r="A192" s="7"/>
      <c r="B192" s="7"/>
      <c r="C192" s="35">
        <v>4040</v>
      </c>
      <c r="D192" s="19" t="s">
        <v>170</v>
      </c>
      <c r="E192" s="28">
        <v>1960</v>
      </c>
    </row>
    <row r="193" spans="1:5" ht="12.75">
      <c r="A193" s="7"/>
      <c r="B193" s="7"/>
      <c r="C193" s="35">
        <v>4110</v>
      </c>
      <c r="D193" s="19" t="s">
        <v>164</v>
      </c>
      <c r="E193" s="28">
        <v>4580</v>
      </c>
    </row>
    <row r="194" spans="1:5" ht="12.75">
      <c r="A194" s="7"/>
      <c r="B194" s="7"/>
      <c r="C194" s="35">
        <v>4120</v>
      </c>
      <c r="D194" s="19" t="s">
        <v>165</v>
      </c>
      <c r="E194" s="20">
        <v>700</v>
      </c>
    </row>
    <row r="195" spans="1:5" ht="12.75">
      <c r="A195" s="7"/>
      <c r="B195" s="7"/>
      <c r="C195" s="35">
        <v>4210</v>
      </c>
      <c r="D195" s="19" t="s">
        <v>136</v>
      </c>
      <c r="E195" s="26">
        <v>25450</v>
      </c>
    </row>
    <row r="196" spans="1:5" ht="12.75">
      <c r="A196" s="7"/>
      <c r="B196" s="7"/>
      <c r="C196" s="35">
        <v>4260</v>
      </c>
      <c r="D196" s="19" t="s">
        <v>149</v>
      </c>
      <c r="E196" s="28">
        <v>8000</v>
      </c>
    </row>
    <row r="197" spans="1:5" ht="12.75">
      <c r="A197" s="7"/>
      <c r="B197" s="7"/>
      <c r="C197" s="35">
        <v>4270</v>
      </c>
      <c r="D197" s="19" t="s">
        <v>143</v>
      </c>
      <c r="E197" s="28">
        <v>4000</v>
      </c>
    </row>
    <row r="198" spans="1:5" ht="12.75">
      <c r="A198" s="7"/>
      <c r="B198" s="7"/>
      <c r="C198" s="35">
        <v>4280</v>
      </c>
      <c r="D198" s="19" t="s">
        <v>173</v>
      </c>
      <c r="E198" s="20">
        <v>500</v>
      </c>
    </row>
    <row r="199" spans="1:5" ht="12.75">
      <c r="A199" s="7"/>
      <c r="B199" s="7"/>
      <c r="C199" s="35">
        <v>4300</v>
      </c>
      <c r="D199" s="19" t="s">
        <v>132</v>
      </c>
      <c r="E199" s="28">
        <v>1500</v>
      </c>
    </row>
    <row r="200" spans="1:5" ht="12.75">
      <c r="A200" s="7"/>
      <c r="B200" s="7"/>
      <c r="C200" s="35">
        <v>4410</v>
      </c>
      <c r="D200" s="19" t="s">
        <v>150</v>
      </c>
      <c r="E200" s="20">
        <v>700</v>
      </c>
    </row>
    <row r="201" spans="1:5" ht="12.75">
      <c r="A201" s="7"/>
      <c r="B201" s="7"/>
      <c r="C201" s="35">
        <v>4430</v>
      </c>
      <c r="D201" s="19" t="s">
        <v>151</v>
      </c>
      <c r="E201" s="26">
        <v>10000</v>
      </c>
    </row>
    <row r="202" spans="1:5" ht="12.75">
      <c r="A202" s="7"/>
      <c r="B202" s="23">
        <v>75414</v>
      </c>
      <c r="C202" s="7"/>
      <c r="D202" s="19" t="s">
        <v>59</v>
      </c>
      <c r="E202" s="28">
        <v>6100</v>
      </c>
    </row>
    <row r="203" spans="1:5" ht="12.75">
      <c r="A203" s="7"/>
      <c r="B203" s="7"/>
      <c r="C203" s="7"/>
      <c r="D203" s="19" t="s">
        <v>130</v>
      </c>
      <c r="E203" s="28">
        <v>6100</v>
      </c>
    </row>
    <row r="204" spans="1:5" ht="12.75">
      <c r="A204" s="7"/>
      <c r="B204" s="7"/>
      <c r="C204" s="35">
        <v>4170</v>
      </c>
      <c r="D204" s="19" t="s">
        <v>172</v>
      </c>
      <c r="E204" s="20">
        <v>500</v>
      </c>
    </row>
    <row r="205" spans="1:5" ht="12.75">
      <c r="A205" s="7"/>
      <c r="B205" s="7"/>
      <c r="C205" s="35">
        <v>4210</v>
      </c>
      <c r="D205" s="19" t="s">
        <v>136</v>
      </c>
      <c r="E205" s="28">
        <v>2400</v>
      </c>
    </row>
    <row r="206" spans="1:5" ht="12.75">
      <c r="A206" s="7"/>
      <c r="B206" s="7"/>
      <c r="C206" s="35">
        <v>4270</v>
      </c>
      <c r="D206" s="19" t="s">
        <v>143</v>
      </c>
      <c r="E206" s="28">
        <v>2000</v>
      </c>
    </row>
    <row r="207" spans="1:5" ht="12.75">
      <c r="A207" s="7"/>
      <c r="B207" s="7"/>
      <c r="C207" s="35">
        <v>4300</v>
      </c>
      <c r="D207" s="19" t="s">
        <v>132</v>
      </c>
      <c r="E207" s="28">
        <v>1200</v>
      </c>
    </row>
    <row r="208" spans="1:5" ht="12.75">
      <c r="A208" s="7"/>
      <c r="B208" s="23">
        <v>75416</v>
      </c>
      <c r="C208" s="7"/>
      <c r="D208" s="19" t="s">
        <v>61</v>
      </c>
      <c r="E208" s="29">
        <v>239721</v>
      </c>
    </row>
    <row r="209" spans="1:5" ht="12.75">
      <c r="A209" s="7"/>
      <c r="B209" s="7"/>
      <c r="C209" s="7"/>
      <c r="D209" s="19" t="s">
        <v>130</v>
      </c>
      <c r="E209" s="29">
        <v>228086</v>
      </c>
    </row>
    <row r="210" spans="1:5" ht="12.75">
      <c r="A210" s="7"/>
      <c r="B210" s="7"/>
      <c r="C210" s="35">
        <v>4360</v>
      </c>
      <c r="D210" s="19" t="s">
        <v>174</v>
      </c>
      <c r="E210" s="28">
        <v>1250</v>
      </c>
    </row>
    <row r="211" spans="1:5" ht="12.75">
      <c r="A211" s="7"/>
      <c r="B211" s="7"/>
      <c r="C211" s="35">
        <v>4370</v>
      </c>
      <c r="D211" s="19" t="s">
        <v>435</v>
      </c>
      <c r="E211" s="28">
        <v>1250</v>
      </c>
    </row>
    <row r="212" spans="1:5" ht="12.75">
      <c r="A212" s="7"/>
      <c r="B212" s="7"/>
      <c r="C212" s="35">
        <v>3020</v>
      </c>
      <c r="D212" s="19" t="s">
        <v>468</v>
      </c>
      <c r="E212" s="28">
        <v>5600</v>
      </c>
    </row>
    <row r="213" spans="1:5" ht="12.75">
      <c r="A213" s="7"/>
      <c r="B213" s="7"/>
      <c r="C213" s="35">
        <v>4010</v>
      </c>
      <c r="D213" s="19" t="s">
        <v>163</v>
      </c>
      <c r="E213" s="29">
        <v>140200</v>
      </c>
    </row>
    <row r="214" spans="1:5" ht="12.75">
      <c r="A214" s="7"/>
      <c r="B214" s="7"/>
      <c r="C214" s="35">
        <v>4040</v>
      </c>
      <c r="D214" s="19" t="s">
        <v>170</v>
      </c>
      <c r="E214" s="28">
        <v>9700</v>
      </c>
    </row>
    <row r="215" spans="1:5" ht="12.75">
      <c r="A215" s="7"/>
      <c r="B215" s="7"/>
      <c r="C215" s="35">
        <v>4110</v>
      </c>
      <c r="D215" s="19" t="s">
        <v>164</v>
      </c>
      <c r="E215" s="26">
        <v>24000</v>
      </c>
    </row>
    <row r="216" spans="1:5" ht="12.75">
      <c r="A216" s="7"/>
      <c r="B216" s="7"/>
      <c r="C216" s="35">
        <v>4120</v>
      </c>
      <c r="D216" s="19" t="s">
        <v>165</v>
      </c>
      <c r="E216" s="28">
        <v>3500</v>
      </c>
    </row>
    <row r="217" spans="1:5" ht="12.75">
      <c r="A217" s="7"/>
      <c r="B217" s="7"/>
      <c r="C217" s="35">
        <v>4210</v>
      </c>
      <c r="D217" s="19" t="s">
        <v>136</v>
      </c>
      <c r="E217" s="26">
        <v>23300</v>
      </c>
    </row>
    <row r="218" spans="1:5" ht="12.75">
      <c r="A218" s="7"/>
      <c r="B218" s="7"/>
      <c r="C218" s="35">
        <v>4260</v>
      </c>
      <c r="D218" s="19" t="s">
        <v>149</v>
      </c>
      <c r="E218" s="28">
        <v>5000</v>
      </c>
    </row>
    <row r="219" spans="1:5" ht="12.75">
      <c r="A219" s="7"/>
      <c r="B219" s="7"/>
      <c r="C219" s="35">
        <v>4280</v>
      </c>
      <c r="D219" s="19" t="s">
        <v>173</v>
      </c>
      <c r="E219" s="20">
        <v>500</v>
      </c>
    </row>
    <row r="220" spans="1:5" ht="12.75">
      <c r="A220" s="7"/>
      <c r="B220" s="7"/>
      <c r="C220" s="35">
        <v>4300</v>
      </c>
      <c r="D220" s="19" t="s">
        <v>132</v>
      </c>
      <c r="E220" s="28">
        <v>5700</v>
      </c>
    </row>
    <row r="221" spans="1:5" ht="12.75">
      <c r="A221" s="7"/>
      <c r="B221" s="7"/>
      <c r="C221" s="35">
        <v>4410</v>
      </c>
      <c r="D221" s="19" t="s">
        <v>150</v>
      </c>
      <c r="E221" s="28">
        <v>1000</v>
      </c>
    </row>
    <row r="222" spans="1:5" ht="12.75">
      <c r="A222" s="7"/>
      <c r="B222" s="7"/>
      <c r="C222" s="35">
        <v>4430</v>
      </c>
      <c r="D222" s="19" t="s">
        <v>151</v>
      </c>
      <c r="E222" s="28">
        <v>2500</v>
      </c>
    </row>
    <row r="223" spans="1:5" ht="12.75">
      <c r="A223" s="7"/>
      <c r="B223" s="7"/>
      <c r="C223" s="35">
        <v>4440</v>
      </c>
      <c r="D223" s="19" t="s">
        <v>176</v>
      </c>
      <c r="E223" s="28">
        <v>4586</v>
      </c>
    </row>
    <row r="224" spans="1:5" ht="12.75">
      <c r="A224" s="7"/>
      <c r="B224" s="7"/>
      <c r="C224" s="7"/>
      <c r="D224" s="19" t="s">
        <v>141</v>
      </c>
      <c r="E224" s="26">
        <v>11635</v>
      </c>
    </row>
    <row r="225" spans="1:5" ht="12.75">
      <c r="A225" s="7"/>
      <c r="B225" s="7"/>
      <c r="C225" s="35">
        <v>6050</v>
      </c>
      <c r="D225" s="19" t="s">
        <v>142</v>
      </c>
      <c r="E225" s="26">
        <v>11635</v>
      </c>
    </row>
    <row r="226" spans="1:5" ht="12.75">
      <c r="A226" s="7"/>
      <c r="B226" s="7"/>
      <c r="C226" s="7"/>
      <c r="D226" s="19" t="s">
        <v>287</v>
      </c>
      <c r="E226" s="8"/>
    </row>
    <row r="227" spans="1:5" ht="12.75">
      <c r="A227" s="7"/>
      <c r="B227" s="7"/>
      <c r="C227" s="7"/>
      <c r="D227" s="19" t="s">
        <v>469</v>
      </c>
      <c r="E227" s="26">
        <v>11635</v>
      </c>
    </row>
    <row r="228" spans="1:5" ht="12.75">
      <c r="A228" s="21">
        <v>756</v>
      </c>
      <c r="B228" s="7"/>
      <c r="C228" s="7"/>
      <c r="D228" s="16" t="s">
        <v>378</v>
      </c>
      <c r="E228" s="25">
        <v>55000</v>
      </c>
    </row>
    <row r="229" spans="1:5" ht="12.75">
      <c r="A229" s="7"/>
      <c r="B229" s="7"/>
      <c r="C229" s="7"/>
      <c r="D229" s="16" t="s">
        <v>379</v>
      </c>
      <c r="E229" s="8"/>
    </row>
    <row r="230" spans="1:5" ht="12.75">
      <c r="A230" s="7"/>
      <c r="B230" s="7"/>
      <c r="C230" s="7"/>
      <c r="D230" s="16" t="s">
        <v>380</v>
      </c>
      <c r="E230" s="8"/>
    </row>
    <row r="231" spans="1:5" ht="12.75">
      <c r="A231" s="7"/>
      <c r="B231" s="23">
        <v>75647</v>
      </c>
      <c r="C231" s="7"/>
      <c r="D231" s="19" t="s">
        <v>182</v>
      </c>
      <c r="E231" s="26">
        <v>55000</v>
      </c>
    </row>
    <row r="232" spans="1:5" ht="12.75">
      <c r="A232" s="7"/>
      <c r="B232" s="7"/>
      <c r="C232" s="7"/>
      <c r="D232" s="19" t="s">
        <v>130</v>
      </c>
      <c r="E232" s="26">
        <v>55000</v>
      </c>
    </row>
    <row r="233" spans="1:5" ht="12.75">
      <c r="A233" s="7"/>
      <c r="B233" s="7"/>
      <c r="C233" s="35">
        <v>4100</v>
      </c>
      <c r="D233" s="19" t="s">
        <v>183</v>
      </c>
      <c r="E233" s="26">
        <v>15000</v>
      </c>
    </row>
    <row r="234" spans="1:5" ht="12.75">
      <c r="A234" s="7"/>
      <c r="B234" s="7"/>
      <c r="C234" s="7"/>
      <c r="D234" s="19" t="s">
        <v>287</v>
      </c>
      <c r="E234" s="8"/>
    </row>
    <row r="235" spans="1:5" ht="12.75">
      <c r="A235" s="7"/>
      <c r="B235" s="7"/>
      <c r="C235" s="7"/>
      <c r="D235" s="19" t="s">
        <v>470</v>
      </c>
      <c r="E235" s="26">
        <v>15000</v>
      </c>
    </row>
    <row r="236" spans="1:5" ht="12.75">
      <c r="A236" s="7"/>
      <c r="B236" s="7"/>
      <c r="C236" s="35">
        <v>4300</v>
      </c>
      <c r="D236" s="19" t="s">
        <v>132</v>
      </c>
      <c r="E236" s="26">
        <v>40000</v>
      </c>
    </row>
    <row r="237" spans="1:5" ht="12.75">
      <c r="A237" s="7"/>
      <c r="B237" s="7"/>
      <c r="C237" s="7"/>
      <c r="D237" s="19" t="s">
        <v>287</v>
      </c>
      <c r="E237" s="8"/>
    </row>
    <row r="238" spans="1:5" ht="12.75">
      <c r="A238" s="7"/>
      <c r="B238" s="7"/>
      <c r="C238" s="7"/>
      <c r="D238" s="19" t="s">
        <v>471</v>
      </c>
      <c r="E238" s="26">
        <v>40000</v>
      </c>
    </row>
    <row r="239" spans="1:5" ht="12.75">
      <c r="A239" s="21">
        <v>757</v>
      </c>
      <c r="B239" s="7"/>
      <c r="C239" s="7"/>
      <c r="D239" s="16" t="s">
        <v>185</v>
      </c>
      <c r="E239" s="30">
        <v>199855</v>
      </c>
    </row>
    <row r="240" spans="1:5" ht="12.75">
      <c r="A240" s="7"/>
      <c r="B240" s="23">
        <v>75705</v>
      </c>
      <c r="C240" s="7"/>
      <c r="D240" s="19" t="s">
        <v>472</v>
      </c>
      <c r="E240" s="29">
        <v>199855</v>
      </c>
    </row>
    <row r="241" spans="1:5" ht="12.75">
      <c r="A241" s="7"/>
      <c r="B241" s="7"/>
      <c r="C241" s="7"/>
      <c r="D241" s="19" t="s">
        <v>130</v>
      </c>
      <c r="E241" s="29">
        <v>199855</v>
      </c>
    </row>
    <row r="242" spans="1:5" ht="12.75">
      <c r="A242" s="7"/>
      <c r="B242" s="7"/>
      <c r="C242" s="35">
        <v>8070</v>
      </c>
      <c r="D242" s="19" t="s">
        <v>473</v>
      </c>
      <c r="E242" s="29">
        <v>199855</v>
      </c>
    </row>
    <row r="243" spans="1:5" ht="12.75">
      <c r="A243" s="7"/>
      <c r="B243" s="7"/>
      <c r="C243" s="7"/>
      <c r="D243" s="19" t="s">
        <v>474</v>
      </c>
      <c r="E243" s="8"/>
    </row>
    <row r="244" spans="1:5" ht="12.75">
      <c r="A244" s="21">
        <v>758</v>
      </c>
      <c r="B244" s="7"/>
      <c r="C244" s="7"/>
      <c r="D244" s="16" t="s">
        <v>67</v>
      </c>
      <c r="E244" s="25">
        <v>50000</v>
      </c>
    </row>
    <row r="245" spans="1:5" ht="12.75">
      <c r="A245" s="7"/>
      <c r="B245" s="23">
        <v>75818</v>
      </c>
      <c r="C245" s="7"/>
      <c r="D245" s="19" t="s">
        <v>189</v>
      </c>
      <c r="E245" s="26">
        <v>50000</v>
      </c>
    </row>
    <row r="246" spans="1:5" ht="12.75">
      <c r="A246" s="7"/>
      <c r="B246" s="7"/>
      <c r="C246" s="7"/>
      <c r="D246" s="19" t="s">
        <v>130</v>
      </c>
      <c r="E246" s="26">
        <v>50000</v>
      </c>
    </row>
    <row r="247" spans="1:5" ht="12.75">
      <c r="A247" s="7"/>
      <c r="B247" s="7"/>
      <c r="C247" s="35">
        <v>4810</v>
      </c>
      <c r="D247" s="19" t="s">
        <v>190</v>
      </c>
      <c r="E247" s="26">
        <v>50000</v>
      </c>
    </row>
    <row r="248" spans="1:5" ht="12.75">
      <c r="A248" s="7"/>
      <c r="B248" s="7"/>
      <c r="C248" s="7"/>
      <c r="D248" s="19" t="s">
        <v>287</v>
      </c>
      <c r="E248" s="8"/>
    </row>
    <row r="249" spans="1:5" ht="12.75">
      <c r="A249" s="7"/>
      <c r="B249" s="7"/>
      <c r="C249" s="7"/>
      <c r="D249" s="19" t="s">
        <v>475</v>
      </c>
      <c r="E249" s="26">
        <v>50000</v>
      </c>
    </row>
    <row r="250" spans="1:5" ht="12.75">
      <c r="A250" s="21">
        <v>801</v>
      </c>
      <c r="B250" s="7"/>
      <c r="C250" s="7"/>
      <c r="D250" s="16" t="s">
        <v>72</v>
      </c>
      <c r="E250" s="44">
        <v>11393307</v>
      </c>
    </row>
    <row r="251" spans="1:5" ht="12.75">
      <c r="A251" s="7"/>
      <c r="B251" s="23">
        <v>80101</v>
      </c>
      <c r="C251" s="7"/>
      <c r="D251" s="19" t="s">
        <v>74</v>
      </c>
      <c r="E251" s="24">
        <v>5424972</v>
      </c>
    </row>
    <row r="252" spans="1:5" ht="12.75">
      <c r="A252" s="7"/>
      <c r="B252" s="7"/>
      <c r="C252" s="7"/>
      <c r="D252" s="19" t="s">
        <v>130</v>
      </c>
      <c r="E252" s="24">
        <v>5394972</v>
      </c>
    </row>
    <row r="253" spans="1:5" ht="12.75">
      <c r="A253" s="7"/>
      <c r="B253" s="7"/>
      <c r="C253" s="35">
        <v>4370</v>
      </c>
      <c r="D253" s="19" t="s">
        <v>435</v>
      </c>
      <c r="E253" s="26">
        <v>11000</v>
      </c>
    </row>
    <row r="254" spans="1:5" ht="12.75">
      <c r="A254" s="7"/>
      <c r="B254" s="7"/>
      <c r="C254" s="35">
        <v>3020</v>
      </c>
      <c r="D254" s="19" t="s">
        <v>468</v>
      </c>
      <c r="E254" s="29">
        <v>106950</v>
      </c>
    </row>
    <row r="255" spans="1:5" ht="12.75">
      <c r="A255" s="7"/>
      <c r="B255" s="7"/>
      <c r="C255" s="35">
        <v>4010</v>
      </c>
      <c r="D255" s="19" t="s">
        <v>163</v>
      </c>
      <c r="E255" s="24">
        <v>3462500</v>
      </c>
    </row>
    <row r="256" spans="1:5" ht="12.75">
      <c r="A256" s="7"/>
      <c r="B256" s="7"/>
      <c r="C256" s="35">
        <v>4040</v>
      </c>
      <c r="D256" s="19" t="s">
        <v>170</v>
      </c>
      <c r="E256" s="29">
        <v>282300</v>
      </c>
    </row>
    <row r="257" spans="1:5" ht="12.75">
      <c r="A257" s="7"/>
      <c r="B257" s="7"/>
      <c r="C257" s="35">
        <v>4110</v>
      </c>
      <c r="D257" s="19" t="s">
        <v>164</v>
      </c>
      <c r="E257" s="29">
        <v>647000</v>
      </c>
    </row>
    <row r="258" spans="1:5" ht="12.75">
      <c r="A258" s="7"/>
      <c r="B258" s="7"/>
      <c r="C258" s="35">
        <v>4120</v>
      </c>
      <c r="D258" s="19" t="s">
        <v>165</v>
      </c>
      <c r="E258" s="26">
        <v>91320</v>
      </c>
    </row>
    <row r="259" spans="1:5" ht="12.75">
      <c r="A259" s="7"/>
      <c r="B259" s="7"/>
      <c r="C259" s="35">
        <v>4170</v>
      </c>
      <c r="D259" s="19" t="s">
        <v>172</v>
      </c>
      <c r="E259" s="26">
        <v>13100</v>
      </c>
    </row>
    <row r="260" spans="1:5" ht="12.75">
      <c r="A260" s="7"/>
      <c r="B260" s="7"/>
      <c r="C260" s="35">
        <v>4210</v>
      </c>
      <c r="D260" s="19" t="s">
        <v>136</v>
      </c>
      <c r="E260" s="29">
        <v>165100</v>
      </c>
    </row>
    <row r="261" spans="1:5" ht="12.75">
      <c r="A261" s="7"/>
      <c r="B261" s="7"/>
      <c r="C261" s="35">
        <v>4220</v>
      </c>
      <c r="D261" s="19" t="s">
        <v>191</v>
      </c>
      <c r="E261" s="29">
        <v>123400</v>
      </c>
    </row>
    <row r="262" spans="1:5" ht="12.75">
      <c r="A262" s="7"/>
      <c r="B262" s="7"/>
      <c r="C262" s="35">
        <v>4240</v>
      </c>
      <c r="D262" s="19" t="s">
        <v>192</v>
      </c>
      <c r="E262" s="26">
        <v>12500</v>
      </c>
    </row>
    <row r="263" spans="1:5" ht="12.75">
      <c r="A263" s="7"/>
      <c r="B263" s="7"/>
      <c r="C263" s="35">
        <v>4260</v>
      </c>
      <c r="D263" s="19" t="s">
        <v>149</v>
      </c>
      <c r="E263" s="29">
        <v>138300</v>
      </c>
    </row>
    <row r="264" spans="1:5" ht="12.75">
      <c r="A264" s="7"/>
      <c r="B264" s="7"/>
      <c r="C264" s="35">
        <v>4270</v>
      </c>
      <c r="D264" s="19" t="s">
        <v>143</v>
      </c>
      <c r="E264" s="26">
        <v>20000</v>
      </c>
    </row>
    <row r="265" spans="1:5" ht="12.75">
      <c r="A265" s="7"/>
      <c r="B265" s="7"/>
      <c r="C265" s="7"/>
      <c r="D265" s="19" t="s">
        <v>287</v>
      </c>
      <c r="E265" s="8"/>
    </row>
    <row r="266" spans="1:5" ht="12.75">
      <c r="A266" s="7"/>
      <c r="B266" s="7"/>
      <c r="C266" s="7"/>
      <c r="D266" s="19" t="s">
        <v>476</v>
      </c>
      <c r="E266" s="26">
        <v>20000</v>
      </c>
    </row>
    <row r="267" spans="1:5" ht="12.75">
      <c r="A267" s="7"/>
      <c r="B267" s="7"/>
      <c r="C267" s="35">
        <v>4280</v>
      </c>
      <c r="D267" s="19" t="s">
        <v>173</v>
      </c>
      <c r="E267" s="26">
        <v>15410</v>
      </c>
    </row>
    <row r="268" spans="1:5" ht="12.75">
      <c r="A268" s="7"/>
      <c r="B268" s="7"/>
      <c r="C268" s="35">
        <v>4300</v>
      </c>
      <c r="D268" s="19" t="s">
        <v>132</v>
      </c>
      <c r="E268" s="26">
        <v>70700</v>
      </c>
    </row>
    <row r="269" spans="1:5" ht="12.75">
      <c r="A269" s="7"/>
      <c r="B269" s="7"/>
      <c r="C269" s="35">
        <v>4350</v>
      </c>
      <c r="D269" s="19" t="s">
        <v>436</v>
      </c>
      <c r="E269" s="28">
        <v>2000</v>
      </c>
    </row>
    <row r="270" spans="1:5" ht="12.75">
      <c r="A270" s="7"/>
      <c r="B270" s="7"/>
      <c r="C270" s="35">
        <v>4410</v>
      </c>
      <c r="D270" s="19" t="s">
        <v>150</v>
      </c>
      <c r="E270" s="28">
        <v>3400</v>
      </c>
    </row>
    <row r="271" spans="1:5" ht="12.75">
      <c r="A271" s="7"/>
      <c r="B271" s="7"/>
      <c r="C271" s="35">
        <v>4430</v>
      </c>
      <c r="D271" s="19" t="s">
        <v>151</v>
      </c>
      <c r="E271" s="28">
        <v>6240</v>
      </c>
    </row>
    <row r="272" spans="1:5" ht="12.75">
      <c r="A272" s="7"/>
      <c r="B272" s="7"/>
      <c r="C272" s="35">
        <v>4440</v>
      </c>
      <c r="D272" s="19" t="s">
        <v>176</v>
      </c>
      <c r="E272" s="29">
        <v>212052</v>
      </c>
    </row>
    <row r="273" spans="1:5" ht="12.75">
      <c r="A273" s="7"/>
      <c r="B273" s="7"/>
      <c r="C273" s="35">
        <v>4520</v>
      </c>
      <c r="D273" s="19" t="s">
        <v>152</v>
      </c>
      <c r="E273" s="26">
        <v>11700</v>
      </c>
    </row>
    <row r="274" spans="1:5" ht="12.75">
      <c r="A274" s="7"/>
      <c r="B274" s="7"/>
      <c r="C274" s="7"/>
      <c r="D274" s="19" t="s">
        <v>141</v>
      </c>
      <c r="E274" s="26">
        <v>30000</v>
      </c>
    </row>
    <row r="275" spans="1:5" ht="12.75">
      <c r="A275" s="7"/>
      <c r="B275" s="7"/>
      <c r="C275" s="35">
        <v>6050</v>
      </c>
      <c r="D275" s="19" t="s">
        <v>142</v>
      </c>
      <c r="E275" s="26">
        <v>30000</v>
      </c>
    </row>
    <row r="276" spans="1:5" ht="12.75">
      <c r="A276" s="7"/>
      <c r="B276" s="7"/>
      <c r="C276" s="7"/>
      <c r="D276" s="19" t="s">
        <v>287</v>
      </c>
      <c r="E276" s="8"/>
    </row>
    <row r="277" spans="1:5" ht="12.75">
      <c r="A277" s="7"/>
      <c r="B277" s="7"/>
      <c r="C277" s="7"/>
      <c r="D277" s="19" t="s">
        <v>477</v>
      </c>
      <c r="E277" s="26">
        <v>30000</v>
      </c>
    </row>
    <row r="278" spans="1:5" ht="12.75">
      <c r="A278" s="7"/>
      <c r="B278" s="23">
        <v>80104</v>
      </c>
      <c r="C278" s="7"/>
      <c r="D278" s="19" t="s">
        <v>389</v>
      </c>
      <c r="E278" s="24">
        <v>2335564</v>
      </c>
    </row>
    <row r="279" spans="1:5" ht="12.75">
      <c r="A279" s="7"/>
      <c r="B279" s="7"/>
      <c r="C279" s="7"/>
      <c r="D279" s="19" t="s">
        <v>130</v>
      </c>
      <c r="E279" s="24">
        <v>2255564</v>
      </c>
    </row>
    <row r="280" spans="1:5" ht="12.75">
      <c r="A280" s="7"/>
      <c r="B280" s="7"/>
      <c r="C280" s="35">
        <v>4370</v>
      </c>
      <c r="D280" s="19" t="s">
        <v>435</v>
      </c>
      <c r="E280" s="28">
        <v>7270</v>
      </c>
    </row>
    <row r="281" spans="1:5" ht="12.75">
      <c r="A281" s="7"/>
      <c r="B281" s="7"/>
      <c r="C281" s="35">
        <v>3020</v>
      </c>
      <c r="D281" s="19" t="s">
        <v>468</v>
      </c>
      <c r="E281" s="26">
        <v>57110</v>
      </c>
    </row>
    <row r="282" spans="1:5" ht="12.75">
      <c r="A282" s="7"/>
      <c r="B282" s="7"/>
      <c r="C282" s="35">
        <v>4010</v>
      </c>
      <c r="D282" s="19" t="s">
        <v>163</v>
      </c>
      <c r="E282" s="24">
        <v>1347300</v>
      </c>
    </row>
    <row r="283" spans="1:5" ht="12.75">
      <c r="A283" s="7"/>
      <c r="B283" s="7"/>
      <c r="C283" s="35">
        <v>4040</v>
      </c>
      <c r="D283" s="19" t="s">
        <v>170</v>
      </c>
      <c r="E283" s="29">
        <v>109860</v>
      </c>
    </row>
    <row r="284" spans="1:5" ht="12.75">
      <c r="A284" s="7"/>
      <c r="B284" s="7"/>
      <c r="C284" s="35">
        <v>4110</v>
      </c>
      <c r="D284" s="19" t="s">
        <v>164</v>
      </c>
      <c r="E284" s="29">
        <v>246650</v>
      </c>
    </row>
    <row r="285" spans="1:5" ht="12.75">
      <c r="A285" s="7"/>
      <c r="B285" s="7"/>
      <c r="C285" s="35">
        <v>4120</v>
      </c>
      <c r="D285" s="19" t="s">
        <v>165</v>
      </c>
      <c r="E285" s="26">
        <v>35020</v>
      </c>
    </row>
    <row r="286" spans="1:5" ht="12.75">
      <c r="A286" s="7"/>
      <c r="B286" s="7"/>
      <c r="C286" s="35">
        <v>4170</v>
      </c>
      <c r="D286" s="19" t="s">
        <v>172</v>
      </c>
      <c r="E286" s="28">
        <v>2500</v>
      </c>
    </row>
    <row r="287" spans="1:5" ht="12.75">
      <c r="A287" s="7"/>
      <c r="B287" s="7"/>
      <c r="C287" s="35">
        <v>4210</v>
      </c>
      <c r="D287" s="19" t="s">
        <v>136</v>
      </c>
      <c r="E287" s="29">
        <v>136120</v>
      </c>
    </row>
    <row r="288" spans="1:5" ht="12.75">
      <c r="A288" s="7"/>
      <c r="B288" s="7"/>
      <c r="C288" s="35">
        <v>4220</v>
      </c>
      <c r="D288" s="19" t="s">
        <v>191</v>
      </c>
      <c r="E288" s="29">
        <v>122280</v>
      </c>
    </row>
    <row r="289" spans="1:5" ht="12.75">
      <c r="A289" s="7"/>
      <c r="B289" s="7"/>
      <c r="C289" s="35">
        <v>4240</v>
      </c>
      <c r="D289" s="19" t="s">
        <v>192</v>
      </c>
      <c r="E289" s="28">
        <v>4200</v>
      </c>
    </row>
    <row r="290" spans="1:5" ht="12.75">
      <c r="A290" s="7"/>
      <c r="B290" s="7"/>
      <c r="C290" s="35">
        <v>4260</v>
      </c>
      <c r="D290" s="19" t="s">
        <v>149</v>
      </c>
      <c r="E290" s="26">
        <v>37060</v>
      </c>
    </row>
    <row r="291" spans="1:5" ht="12.75">
      <c r="A291" s="7"/>
      <c r="B291" s="7"/>
      <c r="C291" s="35">
        <v>4280</v>
      </c>
      <c r="D291" s="19" t="s">
        <v>173</v>
      </c>
      <c r="E291" s="28">
        <v>8420</v>
      </c>
    </row>
    <row r="292" spans="1:5" ht="12.75">
      <c r="A292" s="7"/>
      <c r="B292" s="7"/>
      <c r="C292" s="35">
        <v>4300</v>
      </c>
      <c r="D292" s="19" t="s">
        <v>132</v>
      </c>
      <c r="E292" s="26">
        <v>28260</v>
      </c>
    </row>
    <row r="293" spans="1:5" ht="12.75">
      <c r="A293" s="7"/>
      <c r="B293" s="7"/>
      <c r="C293" s="35">
        <v>4350</v>
      </c>
      <c r="D293" s="19" t="s">
        <v>436</v>
      </c>
      <c r="E293" s="20">
        <v>400</v>
      </c>
    </row>
    <row r="294" spans="1:5" ht="12.75">
      <c r="A294" s="7"/>
      <c r="B294" s="7"/>
      <c r="C294" s="35">
        <v>4410</v>
      </c>
      <c r="D294" s="19" t="s">
        <v>150</v>
      </c>
      <c r="E294" s="28">
        <v>3600</v>
      </c>
    </row>
    <row r="295" spans="1:5" ht="12.75">
      <c r="A295" s="7"/>
      <c r="B295" s="7"/>
      <c r="C295" s="35">
        <v>4430</v>
      </c>
      <c r="D295" s="19" t="s">
        <v>151</v>
      </c>
      <c r="E295" s="28">
        <v>3170</v>
      </c>
    </row>
    <row r="296" spans="1:5" ht="12.75">
      <c r="A296" s="7"/>
      <c r="B296" s="7"/>
      <c r="C296" s="35">
        <v>4440</v>
      </c>
      <c r="D296" s="19" t="s">
        <v>176</v>
      </c>
      <c r="E296" s="29">
        <v>105444</v>
      </c>
    </row>
    <row r="297" spans="1:5" ht="12.75">
      <c r="A297" s="7"/>
      <c r="B297" s="7"/>
      <c r="C297" s="35">
        <v>4520</v>
      </c>
      <c r="D297" s="19" t="s">
        <v>152</v>
      </c>
      <c r="E297" s="20">
        <v>900</v>
      </c>
    </row>
    <row r="298" spans="1:5" ht="12.75">
      <c r="A298" s="7"/>
      <c r="B298" s="7"/>
      <c r="C298" s="7"/>
      <c r="D298" s="19" t="s">
        <v>141</v>
      </c>
      <c r="E298" s="26">
        <v>80000</v>
      </c>
    </row>
    <row r="299" spans="1:5" ht="12.75">
      <c r="A299" s="7"/>
      <c r="B299" s="7"/>
      <c r="C299" s="35">
        <v>6050</v>
      </c>
      <c r="D299" s="19" t="s">
        <v>142</v>
      </c>
      <c r="E299" s="26">
        <v>80000</v>
      </c>
    </row>
    <row r="300" spans="1:5" ht="12.75">
      <c r="A300" s="7"/>
      <c r="B300" s="7"/>
      <c r="C300" s="7"/>
      <c r="D300" s="19" t="s">
        <v>287</v>
      </c>
      <c r="E300" s="8"/>
    </row>
    <row r="301" spans="1:5" ht="12.75">
      <c r="A301" s="7"/>
      <c r="B301" s="7"/>
      <c r="C301" s="7"/>
      <c r="D301" s="19" t="s">
        <v>306</v>
      </c>
      <c r="E301" s="26">
        <v>20000</v>
      </c>
    </row>
    <row r="302" spans="1:5" ht="12.75">
      <c r="A302" s="7"/>
      <c r="B302" s="7"/>
      <c r="C302" s="7"/>
      <c r="D302" s="19" t="s">
        <v>305</v>
      </c>
      <c r="E302" s="26">
        <v>60000</v>
      </c>
    </row>
    <row r="303" spans="1:5" ht="12.75">
      <c r="A303" s="7"/>
      <c r="B303" s="23">
        <v>80110</v>
      </c>
      <c r="C303" s="7"/>
      <c r="D303" s="19" t="s">
        <v>78</v>
      </c>
      <c r="E303" s="24">
        <v>3131593</v>
      </c>
    </row>
    <row r="304" spans="1:5" ht="12.75">
      <c r="A304" s="7"/>
      <c r="B304" s="7"/>
      <c r="C304" s="7"/>
      <c r="D304" s="19" t="s">
        <v>130</v>
      </c>
      <c r="E304" s="24">
        <v>3131593</v>
      </c>
    </row>
    <row r="305" spans="1:5" ht="12.75">
      <c r="A305" s="7"/>
      <c r="B305" s="7"/>
      <c r="C305" s="35">
        <v>4370</v>
      </c>
      <c r="D305" s="19" t="s">
        <v>435</v>
      </c>
      <c r="E305" s="28">
        <v>3000</v>
      </c>
    </row>
    <row r="306" spans="1:5" ht="12.75">
      <c r="A306" s="7"/>
      <c r="B306" s="7"/>
      <c r="C306" s="35">
        <v>2540</v>
      </c>
      <c r="D306" s="19" t="s">
        <v>194</v>
      </c>
      <c r="E306" s="29">
        <v>478800</v>
      </c>
    </row>
    <row r="307" spans="1:5" ht="12.75">
      <c r="A307" s="7"/>
      <c r="B307" s="7"/>
      <c r="C307" s="35">
        <v>3020</v>
      </c>
      <c r="D307" s="19" t="s">
        <v>468</v>
      </c>
      <c r="E307" s="28">
        <v>9000</v>
      </c>
    </row>
    <row r="308" spans="1:5" ht="12.75">
      <c r="A308" s="7"/>
      <c r="B308" s="7"/>
      <c r="C308" s="35">
        <v>4010</v>
      </c>
      <c r="D308" s="19" t="s">
        <v>163</v>
      </c>
      <c r="E308" s="24">
        <v>1727600</v>
      </c>
    </row>
    <row r="309" spans="1:5" ht="12.75">
      <c r="A309" s="7"/>
      <c r="B309" s="7"/>
      <c r="C309" s="35">
        <v>4040</v>
      </c>
      <c r="D309" s="19" t="s">
        <v>170</v>
      </c>
      <c r="E309" s="29">
        <v>142100</v>
      </c>
    </row>
    <row r="310" spans="1:5" ht="12.75">
      <c r="A310" s="7"/>
      <c r="B310" s="7"/>
      <c r="C310" s="35">
        <v>4110</v>
      </c>
      <c r="D310" s="19" t="s">
        <v>164</v>
      </c>
      <c r="E310" s="29">
        <v>312800</v>
      </c>
    </row>
    <row r="311" spans="1:5" ht="12.75">
      <c r="A311" s="7"/>
      <c r="B311" s="7"/>
      <c r="C311" s="35">
        <v>4120</v>
      </c>
      <c r="D311" s="19" t="s">
        <v>165</v>
      </c>
      <c r="E311" s="26">
        <v>44500</v>
      </c>
    </row>
    <row r="312" spans="1:5" ht="12.75">
      <c r="A312" s="7"/>
      <c r="B312" s="7"/>
      <c r="C312" s="35">
        <v>4170</v>
      </c>
      <c r="D312" s="19" t="s">
        <v>172</v>
      </c>
      <c r="E312" s="26">
        <v>19700</v>
      </c>
    </row>
    <row r="313" spans="1:5" ht="12.75">
      <c r="A313" s="7"/>
      <c r="B313" s="7"/>
      <c r="C313" s="35">
        <v>4210</v>
      </c>
      <c r="D313" s="19" t="s">
        <v>136</v>
      </c>
      <c r="E313" s="29">
        <v>177700</v>
      </c>
    </row>
    <row r="314" spans="1:5" ht="12.75">
      <c r="A314" s="7"/>
      <c r="B314" s="7"/>
      <c r="C314" s="35">
        <v>4220</v>
      </c>
      <c r="D314" s="19" t="s">
        <v>191</v>
      </c>
      <c r="E314" s="26">
        <v>21500</v>
      </c>
    </row>
    <row r="315" spans="1:5" ht="12.75">
      <c r="A315" s="7"/>
      <c r="B315" s="7"/>
      <c r="C315" s="35">
        <v>4240</v>
      </c>
      <c r="D315" s="19" t="s">
        <v>192</v>
      </c>
      <c r="E315" s="28">
        <v>5700</v>
      </c>
    </row>
    <row r="316" spans="1:5" ht="12.75">
      <c r="A316" s="7"/>
      <c r="B316" s="7"/>
      <c r="C316" s="35">
        <v>4260</v>
      </c>
      <c r="D316" s="19" t="s">
        <v>149</v>
      </c>
      <c r="E316" s="26">
        <v>27000</v>
      </c>
    </row>
    <row r="317" spans="1:5" ht="12.75">
      <c r="A317" s="7"/>
      <c r="B317" s="7"/>
      <c r="C317" s="35">
        <v>4280</v>
      </c>
      <c r="D317" s="19" t="s">
        <v>173</v>
      </c>
      <c r="E317" s="28">
        <v>6800</v>
      </c>
    </row>
    <row r="318" spans="1:5" ht="12.75">
      <c r="A318" s="7"/>
      <c r="B318" s="7"/>
      <c r="C318" s="35">
        <v>4300</v>
      </c>
      <c r="D318" s="19" t="s">
        <v>132</v>
      </c>
      <c r="E318" s="26">
        <v>27000</v>
      </c>
    </row>
    <row r="319" spans="1:5" ht="12.75">
      <c r="A319" s="7"/>
      <c r="B319" s="7"/>
      <c r="C319" s="35">
        <v>4350</v>
      </c>
      <c r="D319" s="19" t="s">
        <v>436</v>
      </c>
      <c r="E319" s="20">
        <v>500</v>
      </c>
    </row>
    <row r="320" spans="1:5" ht="12.75">
      <c r="A320" s="7"/>
      <c r="B320" s="7"/>
      <c r="C320" s="35">
        <v>4410</v>
      </c>
      <c r="D320" s="19" t="s">
        <v>150</v>
      </c>
      <c r="E320" s="28">
        <v>2150</v>
      </c>
    </row>
    <row r="321" spans="1:5" ht="12.75">
      <c r="A321" s="7"/>
      <c r="B321" s="7"/>
      <c r="C321" s="35">
        <v>4430</v>
      </c>
      <c r="D321" s="19" t="s">
        <v>151</v>
      </c>
      <c r="E321" s="28">
        <v>2000</v>
      </c>
    </row>
    <row r="322" spans="1:5" ht="12.75">
      <c r="A322" s="7"/>
      <c r="B322" s="7"/>
      <c r="C322" s="35">
        <v>4440</v>
      </c>
      <c r="D322" s="19" t="s">
        <v>176</v>
      </c>
      <c r="E322" s="29">
        <v>123743</v>
      </c>
    </row>
    <row r="323" spans="1:5" ht="12.75">
      <c r="A323" s="7"/>
      <c r="B323" s="23">
        <v>80113</v>
      </c>
      <c r="C323" s="7"/>
      <c r="D323" s="19" t="s">
        <v>196</v>
      </c>
      <c r="E323" s="29">
        <v>341429</v>
      </c>
    </row>
    <row r="324" spans="1:5" ht="12.75">
      <c r="A324" s="7"/>
      <c r="B324" s="7"/>
      <c r="C324" s="7"/>
      <c r="D324" s="19" t="s">
        <v>130</v>
      </c>
      <c r="E324" s="29">
        <v>341429</v>
      </c>
    </row>
    <row r="325" spans="1:5" ht="12.75">
      <c r="A325" s="7"/>
      <c r="B325" s="7"/>
      <c r="C325" s="35">
        <v>4300</v>
      </c>
      <c r="D325" s="19" t="s">
        <v>132</v>
      </c>
      <c r="E325" s="29">
        <v>333429</v>
      </c>
    </row>
    <row r="326" spans="1:5" ht="12.75">
      <c r="A326" s="7"/>
      <c r="B326" s="7"/>
      <c r="C326" s="35">
        <v>4430</v>
      </c>
      <c r="D326" s="19" t="s">
        <v>151</v>
      </c>
      <c r="E326" s="28">
        <v>8000</v>
      </c>
    </row>
    <row r="327" spans="1:5" ht="12.75">
      <c r="A327" s="7"/>
      <c r="B327" s="23">
        <v>80146</v>
      </c>
      <c r="C327" s="7"/>
      <c r="D327" s="19" t="s">
        <v>198</v>
      </c>
      <c r="E327" s="26">
        <v>42420</v>
      </c>
    </row>
    <row r="328" spans="1:5" ht="12.75">
      <c r="A328" s="7"/>
      <c r="B328" s="7"/>
      <c r="C328" s="7"/>
      <c r="D328" s="19" t="s">
        <v>130</v>
      </c>
      <c r="E328" s="26">
        <v>42420</v>
      </c>
    </row>
    <row r="329" spans="1:5" ht="12.75">
      <c r="A329" s="7"/>
      <c r="B329" s="7"/>
      <c r="C329" s="35">
        <v>4210</v>
      </c>
      <c r="D329" s="19" t="s">
        <v>136</v>
      </c>
      <c r="E329" s="26">
        <v>13290</v>
      </c>
    </row>
    <row r="330" spans="1:5" ht="12.75">
      <c r="A330" s="7"/>
      <c r="B330" s="7"/>
      <c r="C330" s="35">
        <v>4300</v>
      </c>
      <c r="D330" s="19" t="s">
        <v>132</v>
      </c>
      <c r="E330" s="26">
        <v>21885</v>
      </c>
    </row>
    <row r="331" spans="1:5" ht="12.75">
      <c r="A331" s="7"/>
      <c r="B331" s="7"/>
      <c r="C331" s="35">
        <v>4410</v>
      </c>
      <c r="D331" s="19" t="s">
        <v>150</v>
      </c>
      <c r="E331" s="28">
        <v>7245</v>
      </c>
    </row>
    <row r="332" spans="1:5" ht="12.75">
      <c r="A332" s="7"/>
      <c r="B332" s="23">
        <v>80195</v>
      </c>
      <c r="C332" s="7"/>
      <c r="D332" s="19" t="s">
        <v>39</v>
      </c>
      <c r="E332" s="29">
        <v>117329</v>
      </c>
    </row>
    <row r="333" spans="1:5" ht="12.75">
      <c r="A333" s="7"/>
      <c r="B333" s="7"/>
      <c r="C333" s="7"/>
      <c r="D333" s="19" t="s">
        <v>130</v>
      </c>
      <c r="E333" s="29">
        <v>117329</v>
      </c>
    </row>
    <row r="334" spans="1:5" ht="12.75">
      <c r="A334" s="7"/>
      <c r="B334" s="7"/>
      <c r="C334" s="35">
        <v>2900</v>
      </c>
      <c r="D334" s="19" t="s">
        <v>478</v>
      </c>
      <c r="E334" s="26">
        <v>42086</v>
      </c>
    </row>
    <row r="335" spans="1:5" ht="12.75">
      <c r="A335" s="7"/>
      <c r="B335" s="7"/>
      <c r="C335" s="7"/>
      <c r="D335" s="19" t="s">
        <v>479</v>
      </c>
      <c r="E335" s="8"/>
    </row>
    <row r="336" spans="1:5" ht="12.75">
      <c r="A336" s="7"/>
      <c r="B336" s="7"/>
      <c r="C336" s="7"/>
      <c r="D336" s="19" t="s">
        <v>480</v>
      </c>
      <c r="E336" s="8"/>
    </row>
    <row r="337" spans="1:5" ht="12.75">
      <c r="A337" s="7"/>
      <c r="B337" s="7"/>
      <c r="C337" s="7"/>
      <c r="D337" s="19" t="s">
        <v>287</v>
      </c>
      <c r="E337" s="8"/>
    </row>
    <row r="338" spans="1:5" ht="12.75">
      <c r="A338" s="7"/>
      <c r="B338" s="7"/>
      <c r="C338" s="7"/>
      <c r="D338" s="19" t="s">
        <v>481</v>
      </c>
      <c r="E338" s="26">
        <v>17086</v>
      </c>
    </row>
    <row r="339" spans="1:5" ht="12.75">
      <c r="A339" s="7"/>
      <c r="B339" s="7"/>
      <c r="C339" s="7"/>
      <c r="D339" s="19" t="s">
        <v>482</v>
      </c>
      <c r="E339" s="26">
        <v>25000</v>
      </c>
    </row>
    <row r="340" spans="1:5" ht="12.75">
      <c r="A340" s="7"/>
      <c r="B340" s="7"/>
      <c r="C340" s="35">
        <v>4170</v>
      </c>
      <c r="D340" s="19" t="s">
        <v>172</v>
      </c>
      <c r="E340" s="28">
        <v>1000</v>
      </c>
    </row>
    <row r="341" spans="1:5" ht="12.75">
      <c r="A341" s="7"/>
      <c r="B341" s="7"/>
      <c r="C341" s="7"/>
      <c r="D341" s="19" t="s">
        <v>287</v>
      </c>
      <c r="E341" s="8"/>
    </row>
    <row r="342" spans="1:5" ht="12.75">
      <c r="A342" s="7"/>
      <c r="B342" s="7"/>
      <c r="C342" s="7"/>
      <c r="D342" s="19" t="s">
        <v>483</v>
      </c>
      <c r="E342" s="28">
        <v>1000</v>
      </c>
    </row>
    <row r="343" spans="1:5" ht="12.75">
      <c r="A343" s="7"/>
      <c r="B343" s="7"/>
      <c r="C343" s="35">
        <v>4210</v>
      </c>
      <c r="D343" s="19" t="s">
        <v>136</v>
      </c>
      <c r="E343" s="26">
        <v>12500</v>
      </c>
    </row>
    <row r="344" spans="1:5" ht="12.75">
      <c r="A344" s="7"/>
      <c r="B344" s="7"/>
      <c r="C344" s="7"/>
      <c r="D344" s="19" t="s">
        <v>287</v>
      </c>
      <c r="E344" s="8"/>
    </row>
    <row r="345" spans="1:5" ht="12.75">
      <c r="A345" s="7"/>
      <c r="B345" s="7"/>
      <c r="C345" s="7"/>
      <c r="D345" s="19" t="s">
        <v>484</v>
      </c>
      <c r="E345" s="28">
        <v>7500</v>
      </c>
    </row>
    <row r="346" spans="1:5" ht="12.75">
      <c r="A346" s="7"/>
      <c r="B346" s="7"/>
      <c r="C346" s="7"/>
      <c r="D346" s="19" t="s">
        <v>485</v>
      </c>
      <c r="E346" s="28">
        <v>5000</v>
      </c>
    </row>
    <row r="347" spans="1:5" ht="12.75">
      <c r="A347" s="7"/>
      <c r="B347" s="7"/>
      <c r="C347" s="35">
        <v>4410</v>
      </c>
      <c r="D347" s="19" t="s">
        <v>150</v>
      </c>
      <c r="E347" s="28">
        <v>5000</v>
      </c>
    </row>
    <row r="348" spans="1:5" ht="12.75">
      <c r="A348" s="7"/>
      <c r="B348" s="7"/>
      <c r="C348" s="7"/>
      <c r="D348" s="19" t="s">
        <v>287</v>
      </c>
      <c r="E348" s="8"/>
    </row>
    <row r="349" spans="1:5" ht="12.75">
      <c r="A349" s="7"/>
      <c r="B349" s="7"/>
      <c r="C349" s="7"/>
      <c r="D349" s="19" t="s">
        <v>485</v>
      </c>
      <c r="E349" s="28">
        <v>5000</v>
      </c>
    </row>
    <row r="350" spans="1:5" ht="12.75">
      <c r="A350" s="7"/>
      <c r="B350" s="7"/>
      <c r="C350" s="35">
        <v>4440</v>
      </c>
      <c r="D350" s="19" t="s">
        <v>176</v>
      </c>
      <c r="E350" s="26">
        <v>56743</v>
      </c>
    </row>
    <row r="351" spans="1:5" ht="12.75">
      <c r="A351" s="7"/>
      <c r="B351" s="7"/>
      <c r="C351" s="7"/>
      <c r="D351" s="19" t="s">
        <v>287</v>
      </c>
      <c r="E351" s="8"/>
    </row>
    <row r="352" spans="1:5" ht="12.75">
      <c r="A352" s="7"/>
      <c r="B352" s="7"/>
      <c r="C352" s="7"/>
      <c r="D352" s="19" t="s">
        <v>486</v>
      </c>
      <c r="E352" s="26">
        <v>56743</v>
      </c>
    </row>
    <row r="353" spans="1:5" ht="12.75">
      <c r="A353" s="21">
        <v>851</v>
      </c>
      <c r="B353" s="7"/>
      <c r="C353" s="7"/>
      <c r="D353" s="16" t="s">
        <v>80</v>
      </c>
      <c r="E353" s="30">
        <v>173700</v>
      </c>
    </row>
    <row r="354" spans="1:5" ht="12.75">
      <c r="A354" s="7"/>
      <c r="B354" s="23">
        <v>85153</v>
      </c>
      <c r="C354" s="7"/>
      <c r="D354" s="19" t="s">
        <v>204</v>
      </c>
      <c r="E354" s="26">
        <v>12800</v>
      </c>
    </row>
    <row r="355" spans="1:5" ht="12.75">
      <c r="A355" s="7"/>
      <c r="B355" s="7"/>
      <c r="C355" s="7"/>
      <c r="D355" s="19" t="s">
        <v>130</v>
      </c>
      <c r="E355" s="26">
        <v>12800</v>
      </c>
    </row>
    <row r="356" spans="1:5" ht="12.75">
      <c r="A356" s="7"/>
      <c r="B356" s="7"/>
      <c r="C356" s="35">
        <v>2820</v>
      </c>
      <c r="D356" s="19" t="s">
        <v>487</v>
      </c>
      <c r="E356" s="28">
        <v>4000</v>
      </c>
    </row>
    <row r="357" spans="1:5" ht="12.75">
      <c r="A357" s="7"/>
      <c r="B357" s="7"/>
      <c r="C357" s="7"/>
      <c r="D357" s="19" t="s">
        <v>488</v>
      </c>
      <c r="E357" s="8"/>
    </row>
    <row r="358" spans="1:5" ht="12.75">
      <c r="A358" s="7"/>
      <c r="B358" s="7"/>
      <c r="C358" s="35">
        <v>4110</v>
      </c>
      <c r="D358" s="19" t="s">
        <v>164</v>
      </c>
      <c r="E358" s="20">
        <v>260</v>
      </c>
    </row>
    <row r="359" spans="1:5" ht="12.75">
      <c r="A359" s="7"/>
      <c r="B359" s="7"/>
      <c r="C359" s="35">
        <v>4120</v>
      </c>
      <c r="D359" s="19" t="s">
        <v>165</v>
      </c>
      <c r="E359" s="45">
        <v>40</v>
      </c>
    </row>
    <row r="360" spans="1:5" ht="12.75">
      <c r="A360" s="7"/>
      <c r="B360" s="7"/>
      <c r="C360" s="35">
        <v>4170</v>
      </c>
      <c r="D360" s="19" t="s">
        <v>172</v>
      </c>
      <c r="E360" s="28">
        <v>4000</v>
      </c>
    </row>
    <row r="361" spans="1:5" ht="12.75">
      <c r="A361" s="7"/>
      <c r="B361" s="7"/>
      <c r="C361" s="35">
        <v>4210</v>
      </c>
      <c r="D361" s="19" t="s">
        <v>136</v>
      </c>
      <c r="E361" s="28">
        <v>1000</v>
      </c>
    </row>
    <row r="362" spans="1:5" ht="12.75">
      <c r="A362" s="7"/>
      <c r="B362" s="7"/>
      <c r="C362" s="35">
        <v>4300</v>
      </c>
      <c r="D362" s="19" t="s">
        <v>132</v>
      </c>
      <c r="E362" s="28">
        <v>3500</v>
      </c>
    </row>
    <row r="363" spans="1:5" ht="12.75">
      <c r="A363" s="7"/>
      <c r="B363" s="23">
        <v>85154</v>
      </c>
      <c r="C363" s="7"/>
      <c r="D363" s="19" t="s">
        <v>82</v>
      </c>
      <c r="E363" s="29">
        <v>133500</v>
      </c>
    </row>
    <row r="364" spans="1:5" ht="12.75">
      <c r="A364" s="7"/>
      <c r="B364" s="7"/>
      <c r="C364" s="7"/>
      <c r="D364" s="19" t="s">
        <v>130</v>
      </c>
      <c r="E364" s="29">
        <v>129500</v>
      </c>
    </row>
    <row r="365" spans="1:5" ht="12.75">
      <c r="A365" s="7"/>
      <c r="B365" s="7"/>
      <c r="C365" s="35">
        <v>4370</v>
      </c>
      <c r="D365" s="19" t="s">
        <v>435</v>
      </c>
      <c r="E365" s="28">
        <v>1500</v>
      </c>
    </row>
    <row r="366" spans="1:5" ht="12.75">
      <c r="A366" s="7"/>
      <c r="B366" s="7"/>
      <c r="C366" s="35">
        <v>4110</v>
      </c>
      <c r="D366" s="19" t="s">
        <v>164</v>
      </c>
      <c r="E366" s="20">
        <v>800</v>
      </c>
    </row>
    <row r="367" spans="1:5" ht="12.75">
      <c r="A367" s="7"/>
      <c r="B367" s="7"/>
      <c r="C367" s="35">
        <v>4120</v>
      </c>
      <c r="D367" s="19" t="s">
        <v>165</v>
      </c>
      <c r="E367" s="20">
        <v>100</v>
      </c>
    </row>
    <row r="368" spans="1:5" ht="12.75">
      <c r="A368" s="7"/>
      <c r="B368" s="7"/>
      <c r="C368" s="35">
        <v>4170</v>
      </c>
      <c r="D368" s="19" t="s">
        <v>172</v>
      </c>
      <c r="E368" s="26">
        <v>75670</v>
      </c>
    </row>
    <row r="369" spans="1:5" ht="12.75">
      <c r="A369" s="7"/>
      <c r="B369" s="7"/>
      <c r="C369" s="35">
        <v>4210</v>
      </c>
      <c r="D369" s="19" t="s">
        <v>136</v>
      </c>
      <c r="E369" s="26">
        <v>16300</v>
      </c>
    </row>
    <row r="370" spans="1:5" ht="12.75">
      <c r="A370" s="7"/>
      <c r="B370" s="7"/>
      <c r="C370" s="35">
        <v>4260</v>
      </c>
      <c r="D370" s="19" t="s">
        <v>149</v>
      </c>
      <c r="E370" s="20">
        <v>800</v>
      </c>
    </row>
    <row r="371" spans="1:5" ht="12.75">
      <c r="A371" s="7"/>
      <c r="B371" s="7"/>
      <c r="C371" s="35">
        <v>4270</v>
      </c>
      <c r="D371" s="19" t="s">
        <v>143</v>
      </c>
      <c r="E371" s="20">
        <v>500</v>
      </c>
    </row>
    <row r="372" spans="1:5" ht="12.75">
      <c r="A372" s="7"/>
      <c r="B372" s="7"/>
      <c r="C372" s="35">
        <v>4300</v>
      </c>
      <c r="D372" s="19" t="s">
        <v>132</v>
      </c>
      <c r="E372" s="26">
        <v>33330</v>
      </c>
    </row>
    <row r="373" spans="1:5" ht="12.75">
      <c r="A373" s="7"/>
      <c r="B373" s="7"/>
      <c r="C373" s="35">
        <v>4410</v>
      </c>
      <c r="D373" s="19" t="s">
        <v>150</v>
      </c>
      <c r="E373" s="20">
        <v>500</v>
      </c>
    </row>
    <row r="374" spans="1:5" ht="12.75">
      <c r="A374" s="7"/>
      <c r="B374" s="7"/>
      <c r="C374" s="7"/>
      <c r="D374" s="19" t="s">
        <v>141</v>
      </c>
      <c r="E374" s="28">
        <v>4000</v>
      </c>
    </row>
    <row r="375" spans="1:5" ht="12.75">
      <c r="A375" s="7"/>
      <c r="B375" s="7"/>
      <c r="C375" s="35">
        <v>6050</v>
      </c>
      <c r="D375" s="19" t="s">
        <v>142</v>
      </c>
      <c r="E375" s="28">
        <v>4000</v>
      </c>
    </row>
    <row r="376" spans="1:5" ht="12.75">
      <c r="A376" s="7"/>
      <c r="B376" s="7"/>
      <c r="C376" s="7"/>
      <c r="D376" s="19" t="s">
        <v>287</v>
      </c>
      <c r="E376" s="8"/>
    </row>
    <row r="377" spans="1:5" ht="12.75">
      <c r="A377" s="7"/>
      <c r="B377" s="7"/>
      <c r="C377" s="7"/>
      <c r="D377" s="19" t="s">
        <v>489</v>
      </c>
      <c r="E377" s="28">
        <v>4000</v>
      </c>
    </row>
    <row r="378" spans="1:5" ht="12.75">
      <c r="A378" s="7"/>
      <c r="B378" s="23">
        <v>85195</v>
      </c>
      <c r="C378" s="7"/>
      <c r="D378" s="19" t="s">
        <v>39</v>
      </c>
      <c r="E378" s="26">
        <v>27400</v>
      </c>
    </row>
    <row r="379" spans="1:5" ht="12.75">
      <c r="A379" s="7"/>
      <c r="B379" s="7"/>
      <c r="C379" s="7"/>
      <c r="D379" s="19" t="s">
        <v>130</v>
      </c>
      <c r="E379" s="26">
        <v>27400</v>
      </c>
    </row>
    <row r="380" spans="1:5" ht="12.75">
      <c r="A380" s="7"/>
      <c r="B380" s="7"/>
      <c r="C380" s="35">
        <v>4110</v>
      </c>
      <c r="D380" s="19" t="s">
        <v>164</v>
      </c>
      <c r="E380" s="20">
        <v>350</v>
      </c>
    </row>
    <row r="381" spans="1:5" ht="12.75">
      <c r="A381" s="7"/>
      <c r="B381" s="7"/>
      <c r="C381" s="35">
        <v>4120</v>
      </c>
      <c r="D381" s="19" t="s">
        <v>165</v>
      </c>
      <c r="E381" s="45">
        <v>50</v>
      </c>
    </row>
    <row r="382" spans="1:5" ht="12.75">
      <c r="A382" s="7"/>
      <c r="B382" s="7"/>
      <c r="C382" s="35">
        <v>4170</v>
      </c>
      <c r="D382" s="19" t="s">
        <v>172</v>
      </c>
      <c r="E382" s="28">
        <v>2000</v>
      </c>
    </row>
    <row r="383" spans="1:5" ht="12.75">
      <c r="A383" s="7"/>
      <c r="B383" s="7"/>
      <c r="C383" s="35">
        <v>4300</v>
      </c>
      <c r="D383" s="19" t="s">
        <v>132</v>
      </c>
      <c r="E383" s="26">
        <v>25000</v>
      </c>
    </row>
    <row r="384" spans="1:5" ht="12.75">
      <c r="A384" s="21">
        <v>852</v>
      </c>
      <c r="B384" s="7"/>
      <c r="C384" s="7"/>
      <c r="D384" s="16" t="s">
        <v>86</v>
      </c>
      <c r="E384" s="22">
        <v>5904878</v>
      </c>
    </row>
    <row r="385" spans="1:5" ht="12.75">
      <c r="A385" s="7"/>
      <c r="B385" s="23">
        <v>85212</v>
      </c>
      <c r="C385" s="7"/>
      <c r="D385" s="19" t="s">
        <v>390</v>
      </c>
      <c r="E385" s="24">
        <v>3913000</v>
      </c>
    </row>
    <row r="386" spans="1:5" ht="12.75">
      <c r="A386" s="7"/>
      <c r="B386" s="7"/>
      <c r="C386" s="7"/>
      <c r="D386" s="19" t="s">
        <v>391</v>
      </c>
      <c r="E386" s="8"/>
    </row>
    <row r="387" spans="1:5" ht="12.75">
      <c r="A387" s="7"/>
      <c r="B387" s="7"/>
      <c r="C387" s="7"/>
      <c r="D387" s="19" t="s">
        <v>130</v>
      </c>
      <c r="E387" s="24">
        <v>3913000</v>
      </c>
    </row>
    <row r="388" spans="1:5" ht="12.75">
      <c r="A388" s="7"/>
      <c r="B388" s="7"/>
      <c r="C388" s="35">
        <v>3110</v>
      </c>
      <c r="D388" s="19" t="s">
        <v>205</v>
      </c>
      <c r="E388" s="24">
        <v>3764200</v>
      </c>
    </row>
    <row r="389" spans="1:5" ht="12.75">
      <c r="A389" s="7"/>
      <c r="B389" s="7"/>
      <c r="C389" s="35">
        <v>4010</v>
      </c>
      <c r="D389" s="19" t="s">
        <v>163</v>
      </c>
      <c r="E389" s="26">
        <v>61300</v>
      </c>
    </row>
    <row r="390" spans="1:5" ht="12.75">
      <c r="A390" s="7"/>
      <c r="B390" s="7"/>
      <c r="C390" s="35">
        <v>4040</v>
      </c>
      <c r="D390" s="19" t="s">
        <v>170</v>
      </c>
      <c r="E390" s="28">
        <v>5058</v>
      </c>
    </row>
    <row r="391" spans="1:5" ht="12.75">
      <c r="A391" s="7"/>
      <c r="B391" s="7"/>
      <c r="C391" s="35">
        <v>4110</v>
      </c>
      <c r="D391" s="19" t="s">
        <v>164</v>
      </c>
      <c r="E391" s="26">
        <v>52373</v>
      </c>
    </row>
    <row r="392" spans="1:5" ht="12.75">
      <c r="A392" s="7"/>
      <c r="B392" s="7"/>
      <c r="C392" s="35">
        <v>4120</v>
      </c>
      <c r="D392" s="19" t="s">
        <v>165</v>
      </c>
      <c r="E392" s="28">
        <v>1626</v>
      </c>
    </row>
    <row r="393" spans="1:5" ht="12.75">
      <c r="A393" s="7"/>
      <c r="B393" s="7"/>
      <c r="C393" s="35">
        <v>4210</v>
      </c>
      <c r="D393" s="19" t="s">
        <v>136</v>
      </c>
      <c r="E393" s="26">
        <v>11743</v>
      </c>
    </row>
    <row r="394" spans="1:5" ht="12.75">
      <c r="A394" s="7"/>
      <c r="B394" s="7"/>
      <c r="C394" s="35">
        <v>4260</v>
      </c>
      <c r="D394" s="19" t="s">
        <v>149</v>
      </c>
      <c r="E394" s="28">
        <v>2500</v>
      </c>
    </row>
    <row r="395" spans="1:5" ht="12.75">
      <c r="A395" s="7"/>
      <c r="B395" s="7"/>
      <c r="C395" s="35">
        <v>4300</v>
      </c>
      <c r="D395" s="19" t="s">
        <v>132</v>
      </c>
      <c r="E395" s="26">
        <v>10000</v>
      </c>
    </row>
    <row r="396" spans="1:5" ht="12.75">
      <c r="A396" s="7"/>
      <c r="B396" s="7"/>
      <c r="C396" s="35">
        <v>4410</v>
      </c>
      <c r="D396" s="19" t="s">
        <v>150</v>
      </c>
      <c r="E396" s="28">
        <v>1800</v>
      </c>
    </row>
    <row r="397" spans="1:5" ht="12.75">
      <c r="A397" s="7"/>
      <c r="B397" s="7"/>
      <c r="C397" s="35">
        <v>4440</v>
      </c>
      <c r="D397" s="19" t="s">
        <v>176</v>
      </c>
      <c r="E397" s="28">
        <v>2400</v>
      </c>
    </row>
    <row r="398" spans="1:5" ht="12.75">
      <c r="A398" s="7"/>
      <c r="B398" s="23">
        <v>85213</v>
      </c>
      <c r="C398" s="7"/>
      <c r="D398" s="19" t="s">
        <v>392</v>
      </c>
      <c r="E398" s="26">
        <v>29000</v>
      </c>
    </row>
    <row r="399" spans="1:5" ht="12.75">
      <c r="A399" s="7"/>
      <c r="B399" s="7"/>
      <c r="C399" s="7"/>
      <c r="D399" s="19" t="s">
        <v>393</v>
      </c>
      <c r="E399" s="8"/>
    </row>
    <row r="400" spans="1:5" ht="12.75">
      <c r="A400" s="7"/>
      <c r="B400" s="7"/>
      <c r="C400" s="7"/>
      <c r="D400" s="19" t="s">
        <v>130</v>
      </c>
      <c r="E400" s="26">
        <v>29000</v>
      </c>
    </row>
    <row r="401" spans="1:5" ht="12.75">
      <c r="A401" s="7"/>
      <c r="B401" s="7"/>
      <c r="C401" s="35">
        <v>4130</v>
      </c>
      <c r="D401" s="19" t="s">
        <v>206</v>
      </c>
      <c r="E401" s="26">
        <v>29000</v>
      </c>
    </row>
    <row r="402" spans="1:5" ht="12.75">
      <c r="A402" s="7"/>
      <c r="B402" s="23">
        <v>85214</v>
      </c>
      <c r="C402" s="7"/>
      <c r="D402" s="19" t="s">
        <v>92</v>
      </c>
      <c r="E402" s="29">
        <v>953000</v>
      </c>
    </row>
    <row r="403" spans="1:5" ht="12.75">
      <c r="A403" s="7"/>
      <c r="B403" s="7"/>
      <c r="C403" s="7"/>
      <c r="D403" s="19" t="s">
        <v>130</v>
      </c>
      <c r="E403" s="29">
        <v>953000</v>
      </c>
    </row>
    <row r="404" spans="1:5" ht="12.75">
      <c r="A404" s="7"/>
      <c r="B404" s="7"/>
      <c r="C404" s="35">
        <v>3110</v>
      </c>
      <c r="D404" s="19" t="s">
        <v>205</v>
      </c>
      <c r="E404" s="29">
        <v>925000</v>
      </c>
    </row>
    <row r="405" spans="1:5" ht="12.75">
      <c r="A405" s="7"/>
      <c r="B405" s="7"/>
      <c r="C405" s="35">
        <v>4330</v>
      </c>
      <c r="D405" s="19" t="s">
        <v>490</v>
      </c>
      <c r="E405" s="26">
        <v>28000</v>
      </c>
    </row>
    <row r="406" spans="1:5" ht="12.75">
      <c r="A406" s="7"/>
      <c r="B406" s="7"/>
      <c r="C406" s="7"/>
      <c r="D406" s="19" t="s">
        <v>491</v>
      </c>
      <c r="E406" s="8"/>
    </row>
    <row r="407" spans="1:5" ht="12.75">
      <c r="A407" s="7"/>
      <c r="B407" s="23">
        <v>85215</v>
      </c>
      <c r="C407" s="7"/>
      <c r="D407" s="19" t="s">
        <v>208</v>
      </c>
      <c r="E407" s="29">
        <v>270300</v>
      </c>
    </row>
    <row r="408" spans="1:5" ht="12.75">
      <c r="A408" s="7"/>
      <c r="B408" s="7"/>
      <c r="C408" s="7"/>
      <c r="D408" s="19" t="s">
        <v>130</v>
      </c>
      <c r="E408" s="29">
        <v>270300</v>
      </c>
    </row>
    <row r="409" spans="1:5" ht="12.75">
      <c r="A409" s="7"/>
      <c r="B409" s="7"/>
      <c r="C409" s="35">
        <v>3110</v>
      </c>
      <c r="D409" s="19" t="s">
        <v>205</v>
      </c>
      <c r="E409" s="29">
        <v>270300</v>
      </c>
    </row>
    <row r="410" spans="1:5" ht="12.75">
      <c r="A410" s="7"/>
      <c r="B410" s="23">
        <v>85219</v>
      </c>
      <c r="C410" s="7"/>
      <c r="D410" s="19" t="s">
        <v>94</v>
      </c>
      <c r="E410" s="29">
        <v>613183</v>
      </c>
    </row>
    <row r="411" spans="1:5" ht="12.75">
      <c r="A411" s="7"/>
      <c r="B411" s="7"/>
      <c r="C411" s="7"/>
      <c r="D411" s="19" t="s">
        <v>130</v>
      </c>
      <c r="E411" s="29">
        <v>613183</v>
      </c>
    </row>
    <row r="412" spans="1:5" ht="12.75">
      <c r="A412" s="7"/>
      <c r="B412" s="7"/>
      <c r="C412" s="35">
        <v>4370</v>
      </c>
      <c r="D412" s="19" t="s">
        <v>435</v>
      </c>
      <c r="E412" s="28">
        <v>8198</v>
      </c>
    </row>
    <row r="413" spans="1:5" ht="12.75">
      <c r="A413" s="7"/>
      <c r="B413" s="7"/>
      <c r="C413" s="35">
        <v>3020</v>
      </c>
      <c r="D413" s="19" t="s">
        <v>468</v>
      </c>
      <c r="E413" s="28">
        <v>2190</v>
      </c>
    </row>
    <row r="414" spans="1:5" ht="12.75">
      <c r="A414" s="7"/>
      <c r="B414" s="7"/>
      <c r="C414" s="35">
        <v>4010</v>
      </c>
      <c r="D414" s="19" t="s">
        <v>163</v>
      </c>
      <c r="E414" s="29">
        <v>442651</v>
      </c>
    </row>
    <row r="415" spans="1:5" ht="12.75">
      <c r="A415" s="7"/>
      <c r="B415" s="7"/>
      <c r="C415" s="35">
        <v>4040</v>
      </c>
      <c r="D415" s="19" t="s">
        <v>170</v>
      </c>
      <c r="E415" s="26">
        <v>30715</v>
      </c>
    </row>
    <row r="416" spans="1:5" ht="12.75">
      <c r="A416" s="7"/>
      <c r="B416" s="7"/>
      <c r="C416" s="35">
        <v>4110</v>
      </c>
      <c r="D416" s="19" t="s">
        <v>164</v>
      </c>
      <c r="E416" s="26">
        <v>76253</v>
      </c>
    </row>
    <row r="417" spans="1:5" ht="12.75">
      <c r="A417" s="7"/>
      <c r="B417" s="7"/>
      <c r="C417" s="35">
        <v>4120</v>
      </c>
      <c r="D417" s="19" t="s">
        <v>165</v>
      </c>
      <c r="E417" s="26">
        <v>10639</v>
      </c>
    </row>
    <row r="418" spans="1:5" ht="12.75">
      <c r="A418" s="7"/>
      <c r="B418" s="7"/>
      <c r="C418" s="35">
        <v>4210</v>
      </c>
      <c r="D418" s="19" t="s">
        <v>136</v>
      </c>
      <c r="E418" s="26">
        <v>11525</v>
      </c>
    </row>
    <row r="419" spans="1:5" ht="12.75">
      <c r="A419" s="7"/>
      <c r="B419" s="7"/>
      <c r="C419" s="35">
        <v>4260</v>
      </c>
      <c r="D419" s="19" t="s">
        <v>149</v>
      </c>
      <c r="E419" s="28">
        <v>4080</v>
      </c>
    </row>
    <row r="420" spans="1:5" ht="12.75">
      <c r="A420" s="7"/>
      <c r="B420" s="7"/>
      <c r="C420" s="35">
        <v>4300</v>
      </c>
      <c r="D420" s="19" t="s">
        <v>132</v>
      </c>
      <c r="E420" s="28">
        <v>9730</v>
      </c>
    </row>
    <row r="421" spans="1:5" ht="12.75">
      <c r="A421" s="7"/>
      <c r="B421" s="7"/>
      <c r="C421" s="35">
        <v>4410</v>
      </c>
      <c r="D421" s="19" t="s">
        <v>150</v>
      </c>
      <c r="E421" s="28">
        <v>3420</v>
      </c>
    </row>
    <row r="422" spans="1:5" ht="12.75">
      <c r="A422" s="7"/>
      <c r="B422" s="7"/>
      <c r="C422" s="35">
        <v>4440</v>
      </c>
      <c r="D422" s="19" t="s">
        <v>176</v>
      </c>
      <c r="E422" s="26">
        <v>13782</v>
      </c>
    </row>
    <row r="423" spans="1:5" ht="12.75">
      <c r="A423" s="7"/>
      <c r="B423" s="23">
        <v>85228</v>
      </c>
      <c r="C423" s="7"/>
      <c r="D423" s="19" t="s">
        <v>96</v>
      </c>
      <c r="E423" s="28">
        <v>2395</v>
      </c>
    </row>
    <row r="424" spans="1:5" ht="12.75">
      <c r="A424" s="7"/>
      <c r="B424" s="7"/>
      <c r="C424" s="7"/>
      <c r="D424" s="19" t="s">
        <v>130</v>
      </c>
      <c r="E424" s="28">
        <v>2395</v>
      </c>
    </row>
    <row r="425" spans="1:5" ht="12.75">
      <c r="A425" s="7"/>
      <c r="B425" s="7"/>
      <c r="C425" s="35">
        <v>4110</v>
      </c>
      <c r="D425" s="19" t="s">
        <v>164</v>
      </c>
      <c r="E425" s="20">
        <v>355</v>
      </c>
    </row>
    <row r="426" spans="1:5" ht="12.75">
      <c r="A426" s="7"/>
      <c r="B426" s="7"/>
      <c r="C426" s="35">
        <v>4120</v>
      </c>
      <c r="D426" s="19" t="s">
        <v>165</v>
      </c>
      <c r="E426" s="45">
        <v>40</v>
      </c>
    </row>
    <row r="427" spans="1:5" ht="12.75">
      <c r="A427" s="7"/>
      <c r="B427" s="7"/>
      <c r="C427" s="35">
        <v>4170</v>
      </c>
      <c r="D427" s="19" t="s">
        <v>172</v>
      </c>
      <c r="E427" s="28">
        <v>2000</v>
      </c>
    </row>
    <row r="428" spans="1:5" ht="12.75">
      <c r="A428" s="7"/>
      <c r="B428" s="23">
        <v>85295</v>
      </c>
      <c r="C428" s="7"/>
      <c r="D428" s="19" t="s">
        <v>39</v>
      </c>
      <c r="E428" s="29">
        <v>124000</v>
      </c>
    </row>
    <row r="429" spans="1:5" ht="12.75">
      <c r="A429" s="7"/>
      <c r="B429" s="7"/>
      <c r="C429" s="7"/>
      <c r="D429" s="19" t="s">
        <v>130</v>
      </c>
      <c r="E429" s="29">
        <v>124000</v>
      </c>
    </row>
    <row r="430" spans="1:5" ht="12.75">
      <c r="A430" s="7"/>
      <c r="B430" s="7"/>
      <c r="C430" s="35">
        <v>3110</v>
      </c>
      <c r="D430" s="19" t="s">
        <v>205</v>
      </c>
      <c r="E430" s="29">
        <v>124000</v>
      </c>
    </row>
    <row r="431" spans="1:5" ht="12.75">
      <c r="A431" s="21">
        <v>854</v>
      </c>
      <c r="B431" s="7"/>
      <c r="C431" s="7"/>
      <c r="D431" s="16" t="s">
        <v>210</v>
      </c>
      <c r="E431" s="25">
        <v>10000</v>
      </c>
    </row>
    <row r="432" spans="1:5" ht="12.75">
      <c r="A432" s="7"/>
      <c r="B432" s="23">
        <v>85415</v>
      </c>
      <c r="C432" s="7"/>
      <c r="D432" s="19" t="s">
        <v>212</v>
      </c>
      <c r="E432" s="26">
        <v>10000</v>
      </c>
    </row>
    <row r="433" spans="1:5" ht="12.75">
      <c r="A433" s="7"/>
      <c r="B433" s="7"/>
      <c r="C433" s="7"/>
      <c r="D433" s="19" t="s">
        <v>130</v>
      </c>
      <c r="E433" s="26">
        <v>10000</v>
      </c>
    </row>
    <row r="434" spans="1:5" ht="12.75">
      <c r="A434" s="7"/>
      <c r="B434" s="7"/>
      <c r="C434" s="35">
        <v>3250</v>
      </c>
      <c r="D434" s="19" t="s">
        <v>213</v>
      </c>
      <c r="E434" s="26">
        <v>10000</v>
      </c>
    </row>
    <row r="435" spans="1:5" ht="12.75">
      <c r="A435" s="7"/>
      <c r="B435" s="7"/>
      <c r="C435" s="7"/>
      <c r="D435" s="19" t="s">
        <v>287</v>
      </c>
      <c r="E435" s="8"/>
    </row>
    <row r="436" spans="1:5" ht="12.75">
      <c r="A436" s="7"/>
      <c r="B436" s="7"/>
      <c r="C436" s="7"/>
      <c r="D436" s="19" t="s">
        <v>492</v>
      </c>
      <c r="E436" s="26">
        <v>10000</v>
      </c>
    </row>
    <row r="437" spans="1:5" ht="12.75">
      <c r="A437" s="7"/>
      <c r="B437" s="7"/>
      <c r="C437" s="7"/>
      <c r="D437" s="19" t="s">
        <v>493</v>
      </c>
      <c r="E437" s="8"/>
    </row>
    <row r="438" spans="1:5" ht="12.75">
      <c r="A438" s="21">
        <v>900</v>
      </c>
      <c r="B438" s="7"/>
      <c r="C438" s="7"/>
      <c r="D438" s="16" t="s">
        <v>99</v>
      </c>
      <c r="E438" s="22">
        <v>1380140</v>
      </c>
    </row>
    <row r="439" spans="1:5" ht="12.75">
      <c r="A439" s="7"/>
      <c r="B439" s="23">
        <v>90001</v>
      </c>
      <c r="C439" s="7"/>
      <c r="D439" s="19" t="s">
        <v>215</v>
      </c>
      <c r="E439" s="29">
        <v>335140</v>
      </c>
    </row>
    <row r="440" spans="1:5" ht="12.75">
      <c r="A440" s="7"/>
      <c r="B440" s="7"/>
      <c r="C440" s="7"/>
      <c r="D440" s="19" t="s">
        <v>130</v>
      </c>
      <c r="E440" s="26">
        <v>15140</v>
      </c>
    </row>
    <row r="441" spans="1:5" ht="12.75">
      <c r="A441" s="7"/>
      <c r="B441" s="7"/>
      <c r="C441" s="35">
        <v>2650</v>
      </c>
      <c r="D441" s="19" t="s">
        <v>216</v>
      </c>
      <c r="E441" s="26">
        <v>10140</v>
      </c>
    </row>
    <row r="442" spans="1:5" ht="12.75">
      <c r="A442" s="7"/>
      <c r="B442" s="7"/>
      <c r="C442" s="7"/>
      <c r="D442" s="19" t="s">
        <v>287</v>
      </c>
      <c r="E442" s="8"/>
    </row>
    <row r="443" spans="1:5" ht="12.75">
      <c r="A443" s="7"/>
      <c r="B443" s="7"/>
      <c r="C443" s="7"/>
      <c r="D443" s="19" t="s">
        <v>494</v>
      </c>
      <c r="E443" s="26">
        <v>10140</v>
      </c>
    </row>
    <row r="444" spans="1:5" ht="12.75">
      <c r="A444" s="7"/>
      <c r="B444" s="7"/>
      <c r="C444" s="35">
        <v>4300</v>
      </c>
      <c r="D444" s="19" t="s">
        <v>132</v>
      </c>
      <c r="E444" s="28">
        <v>5000</v>
      </c>
    </row>
    <row r="445" spans="1:5" ht="12.75">
      <c r="A445" s="7"/>
      <c r="B445" s="7"/>
      <c r="C445" s="7"/>
      <c r="D445" s="19" t="s">
        <v>287</v>
      </c>
      <c r="E445" s="8"/>
    </row>
    <row r="446" spans="1:5" ht="12.75">
      <c r="A446" s="7"/>
      <c r="B446" s="7"/>
      <c r="C446" s="7"/>
      <c r="D446" s="19" t="s">
        <v>495</v>
      </c>
      <c r="E446" s="28">
        <v>5000</v>
      </c>
    </row>
    <row r="447" spans="1:5" ht="12.75">
      <c r="A447" s="7"/>
      <c r="B447" s="7"/>
      <c r="C447" s="7"/>
      <c r="D447" s="19" t="s">
        <v>141</v>
      </c>
      <c r="E447" s="29">
        <v>320000</v>
      </c>
    </row>
    <row r="448" spans="1:5" ht="12.75">
      <c r="A448" s="7"/>
      <c r="B448" s="7"/>
      <c r="C448" s="35">
        <v>6050</v>
      </c>
      <c r="D448" s="19" t="s">
        <v>142</v>
      </c>
      <c r="E448" s="29">
        <v>220000</v>
      </c>
    </row>
    <row r="449" spans="1:5" ht="12.75">
      <c r="A449" s="7"/>
      <c r="B449" s="7"/>
      <c r="C449" s="7"/>
      <c r="D449" s="19" t="s">
        <v>287</v>
      </c>
      <c r="E449" s="8"/>
    </row>
    <row r="450" spans="1:5" ht="12.75">
      <c r="A450" s="7"/>
      <c r="B450" s="7"/>
      <c r="C450" s="7"/>
      <c r="D450" s="19" t="s">
        <v>303</v>
      </c>
      <c r="E450" s="43">
        <v>0</v>
      </c>
    </row>
    <row r="451" spans="1:5" ht="12.75">
      <c r="A451" s="7"/>
      <c r="B451" s="7"/>
      <c r="C451" s="7"/>
      <c r="D451" s="19" t="s">
        <v>302</v>
      </c>
      <c r="E451" s="26">
        <v>60000</v>
      </c>
    </row>
    <row r="452" spans="1:5" ht="12.75">
      <c r="A452" s="7"/>
      <c r="B452" s="7"/>
      <c r="C452" s="7"/>
      <c r="D452" s="19" t="s">
        <v>301</v>
      </c>
      <c r="E452" s="29">
        <v>160000</v>
      </c>
    </row>
    <row r="453" spans="1:5" ht="12.75">
      <c r="A453" s="7"/>
      <c r="B453" s="7"/>
      <c r="C453" s="35">
        <v>6210</v>
      </c>
      <c r="D453" s="19" t="s">
        <v>496</v>
      </c>
      <c r="E453" s="29">
        <v>100000</v>
      </c>
    </row>
    <row r="454" spans="1:5" ht="12.75">
      <c r="A454" s="7"/>
      <c r="B454" s="7"/>
      <c r="C454" s="7"/>
      <c r="D454" s="19" t="s">
        <v>497</v>
      </c>
      <c r="E454" s="8"/>
    </row>
    <row r="455" spans="1:5" ht="12.75">
      <c r="A455" s="7"/>
      <c r="B455" s="7"/>
      <c r="C455" s="7"/>
      <c r="D455" s="19" t="s">
        <v>287</v>
      </c>
      <c r="E455" s="8"/>
    </row>
    <row r="456" spans="1:5" ht="12.75">
      <c r="A456" s="7"/>
      <c r="B456" s="7"/>
      <c r="C456" s="7"/>
      <c r="D456" s="19" t="s">
        <v>303</v>
      </c>
      <c r="E456" s="29">
        <v>100000</v>
      </c>
    </row>
    <row r="457" spans="1:5" ht="12.75">
      <c r="A457" s="7"/>
      <c r="B457" s="23">
        <v>90002</v>
      </c>
      <c r="C457" s="7"/>
      <c r="D457" s="19" t="s">
        <v>218</v>
      </c>
      <c r="E457" s="26">
        <v>83000</v>
      </c>
    </row>
    <row r="458" spans="1:5" ht="12.75">
      <c r="A458" s="7"/>
      <c r="B458" s="7"/>
      <c r="C458" s="7"/>
      <c r="D458" s="19" t="s">
        <v>130</v>
      </c>
      <c r="E458" s="26">
        <v>83000</v>
      </c>
    </row>
    <row r="459" spans="1:5" ht="12.75">
      <c r="A459" s="7"/>
      <c r="B459" s="7"/>
      <c r="C459" s="35">
        <v>4300</v>
      </c>
      <c r="D459" s="19" t="s">
        <v>132</v>
      </c>
      <c r="E459" s="26">
        <v>83000</v>
      </c>
    </row>
    <row r="460" spans="1:5" ht="12.75">
      <c r="A460" s="7"/>
      <c r="B460" s="7"/>
      <c r="C460" s="7"/>
      <c r="D460" s="19" t="s">
        <v>287</v>
      </c>
      <c r="E460" s="8"/>
    </row>
    <row r="461" spans="1:5" ht="12.75">
      <c r="A461" s="7"/>
      <c r="B461" s="7"/>
      <c r="C461" s="7"/>
      <c r="D461" s="19" t="s">
        <v>498</v>
      </c>
      <c r="E461" s="26">
        <v>70000</v>
      </c>
    </row>
    <row r="462" spans="1:5" ht="12.75">
      <c r="A462" s="7"/>
      <c r="B462" s="7"/>
      <c r="C462" s="7"/>
      <c r="D462" s="19" t="s">
        <v>499</v>
      </c>
      <c r="E462" s="28">
        <v>8000</v>
      </c>
    </row>
    <row r="463" spans="1:5" ht="12.75">
      <c r="A463" s="7"/>
      <c r="B463" s="7"/>
      <c r="C463" s="7"/>
      <c r="D463" s="19" t="s">
        <v>500</v>
      </c>
      <c r="E463" s="28">
        <v>5000</v>
      </c>
    </row>
    <row r="464" spans="1:5" ht="12.75">
      <c r="A464" s="7"/>
      <c r="B464" s="23">
        <v>90003</v>
      </c>
      <c r="C464" s="7"/>
      <c r="D464" s="19" t="s">
        <v>220</v>
      </c>
      <c r="E464" s="29">
        <v>340000</v>
      </c>
    </row>
    <row r="465" spans="1:5" ht="12.75">
      <c r="A465" s="7"/>
      <c r="B465" s="7"/>
      <c r="C465" s="7"/>
      <c r="D465" s="19" t="s">
        <v>130</v>
      </c>
      <c r="E465" s="29">
        <v>340000</v>
      </c>
    </row>
    <row r="466" spans="1:5" ht="12.75">
      <c r="A466" s="7"/>
      <c r="B466" s="7"/>
      <c r="C466" s="35">
        <v>4300</v>
      </c>
      <c r="D466" s="19" t="s">
        <v>132</v>
      </c>
      <c r="E466" s="29">
        <v>340000</v>
      </c>
    </row>
    <row r="467" spans="1:5" ht="12.75">
      <c r="A467" s="7"/>
      <c r="B467" s="7"/>
      <c r="C467" s="7"/>
      <c r="D467" s="19" t="s">
        <v>287</v>
      </c>
      <c r="E467" s="8"/>
    </row>
    <row r="468" spans="1:5" ht="12.75">
      <c r="A468" s="7"/>
      <c r="B468" s="7"/>
      <c r="C468" s="7"/>
      <c r="D468" s="19" t="s">
        <v>501</v>
      </c>
      <c r="E468" s="26">
        <v>75000</v>
      </c>
    </row>
    <row r="469" spans="1:5" ht="12.75">
      <c r="A469" s="7"/>
      <c r="B469" s="7"/>
      <c r="C469" s="7"/>
      <c r="D469" s="19" t="s">
        <v>502</v>
      </c>
      <c r="E469" s="29">
        <v>120000</v>
      </c>
    </row>
    <row r="470" spans="1:5" ht="12.75">
      <c r="A470" s="7"/>
      <c r="B470" s="7"/>
      <c r="C470" s="7"/>
      <c r="D470" s="19" t="s">
        <v>503</v>
      </c>
      <c r="E470" s="29">
        <v>145000</v>
      </c>
    </row>
    <row r="471" spans="1:5" ht="12.75">
      <c r="A471" s="7"/>
      <c r="B471" s="23">
        <v>90004</v>
      </c>
      <c r="C471" s="7"/>
      <c r="D471" s="19" t="s">
        <v>222</v>
      </c>
      <c r="E471" s="26">
        <v>77000</v>
      </c>
    </row>
    <row r="472" spans="1:5" ht="12.75">
      <c r="A472" s="7"/>
      <c r="B472" s="7"/>
      <c r="C472" s="7"/>
      <c r="D472" s="19" t="s">
        <v>130</v>
      </c>
      <c r="E472" s="26">
        <v>77000</v>
      </c>
    </row>
    <row r="473" spans="1:5" ht="12.75">
      <c r="A473" s="7"/>
      <c r="B473" s="7"/>
      <c r="C473" s="35">
        <v>4300</v>
      </c>
      <c r="D473" s="19" t="s">
        <v>132</v>
      </c>
      <c r="E473" s="26">
        <v>77000</v>
      </c>
    </row>
    <row r="474" spans="1:5" ht="12.75">
      <c r="A474" s="7"/>
      <c r="B474" s="7"/>
      <c r="C474" s="7"/>
      <c r="D474" s="19" t="s">
        <v>287</v>
      </c>
      <c r="E474" s="8"/>
    </row>
    <row r="475" spans="1:5" ht="12.75">
      <c r="A475" s="7"/>
      <c r="B475" s="7"/>
      <c r="C475" s="7"/>
      <c r="D475" s="19" t="s">
        <v>504</v>
      </c>
      <c r="E475" s="26">
        <v>62000</v>
      </c>
    </row>
    <row r="476" spans="1:5" ht="12.75">
      <c r="A476" s="7"/>
      <c r="B476" s="7"/>
      <c r="C476" s="7"/>
      <c r="D476" s="19" t="s">
        <v>505</v>
      </c>
      <c r="E476" s="26">
        <v>15000</v>
      </c>
    </row>
    <row r="477" spans="1:5" ht="12.75">
      <c r="A477" s="7"/>
      <c r="B477" s="23">
        <v>90013</v>
      </c>
      <c r="C477" s="7"/>
      <c r="D477" s="19" t="s">
        <v>224</v>
      </c>
      <c r="E477" s="26">
        <v>12500</v>
      </c>
    </row>
    <row r="478" spans="1:5" ht="12.75">
      <c r="A478" s="7"/>
      <c r="B478" s="7"/>
      <c r="C478" s="7"/>
      <c r="D478" s="19" t="s">
        <v>130</v>
      </c>
      <c r="E478" s="26">
        <v>12500</v>
      </c>
    </row>
    <row r="479" spans="1:5" ht="12.75">
      <c r="A479" s="7"/>
      <c r="B479" s="7"/>
      <c r="C479" s="35">
        <v>2900</v>
      </c>
      <c r="D479" s="19" t="s">
        <v>478</v>
      </c>
      <c r="E479" s="26">
        <v>12500</v>
      </c>
    </row>
    <row r="480" spans="1:5" ht="12.75">
      <c r="A480" s="7"/>
      <c r="B480" s="7"/>
      <c r="C480" s="7"/>
      <c r="D480" s="19" t="s">
        <v>479</v>
      </c>
      <c r="E480" s="8"/>
    </row>
    <row r="481" spans="1:5" ht="12.75">
      <c r="A481" s="7"/>
      <c r="B481" s="7"/>
      <c r="C481" s="7"/>
      <c r="D481" s="19" t="s">
        <v>480</v>
      </c>
      <c r="E481" s="8"/>
    </row>
    <row r="482" spans="1:5" ht="12.75">
      <c r="A482" s="7"/>
      <c r="B482" s="7"/>
      <c r="C482" s="7"/>
      <c r="D482" s="19" t="s">
        <v>287</v>
      </c>
      <c r="E482" s="8"/>
    </row>
    <row r="483" spans="1:5" ht="12.75">
      <c r="A483" s="7"/>
      <c r="B483" s="7"/>
      <c r="C483" s="7"/>
      <c r="D483" s="19" t="s">
        <v>506</v>
      </c>
      <c r="E483" s="26">
        <v>12500</v>
      </c>
    </row>
    <row r="484" spans="1:5" ht="12.75">
      <c r="A484" s="7"/>
      <c r="B484" s="23">
        <v>90015</v>
      </c>
      <c r="C484" s="7"/>
      <c r="D484" s="19" t="s">
        <v>226</v>
      </c>
      <c r="E484" s="29">
        <v>489000</v>
      </c>
    </row>
    <row r="485" spans="1:5" ht="12.75">
      <c r="A485" s="7"/>
      <c r="B485" s="7"/>
      <c r="C485" s="7"/>
      <c r="D485" s="19" t="s">
        <v>130</v>
      </c>
      <c r="E485" s="29">
        <v>400000</v>
      </c>
    </row>
    <row r="486" spans="1:5" ht="12.75">
      <c r="A486" s="7"/>
      <c r="B486" s="7"/>
      <c r="C486" s="35">
        <v>4260</v>
      </c>
      <c r="D486" s="19" t="s">
        <v>149</v>
      </c>
      <c r="E486" s="29">
        <v>310000</v>
      </c>
    </row>
    <row r="487" spans="1:5" ht="12.75">
      <c r="A487" s="7"/>
      <c r="B487" s="7"/>
      <c r="C487" s="7"/>
      <c r="D487" s="19" t="s">
        <v>287</v>
      </c>
      <c r="E487" s="8"/>
    </row>
    <row r="488" spans="1:5" ht="12.75">
      <c r="A488" s="7"/>
      <c r="B488" s="7"/>
      <c r="C488" s="7"/>
      <c r="D488" s="19" t="s">
        <v>507</v>
      </c>
      <c r="E488" s="29">
        <v>310000</v>
      </c>
    </row>
    <row r="489" spans="1:5" ht="12.75">
      <c r="A489" s="7"/>
      <c r="B489" s="7"/>
      <c r="C489" s="35">
        <v>4270</v>
      </c>
      <c r="D489" s="19" t="s">
        <v>143</v>
      </c>
      <c r="E489" s="26">
        <v>90000</v>
      </c>
    </row>
    <row r="490" spans="1:5" ht="12.75">
      <c r="A490" s="7"/>
      <c r="B490" s="7"/>
      <c r="C490" s="7"/>
      <c r="D490" s="19" t="s">
        <v>287</v>
      </c>
      <c r="E490" s="8"/>
    </row>
    <row r="491" spans="1:5" ht="12.75">
      <c r="A491" s="7"/>
      <c r="B491" s="7"/>
      <c r="C491" s="7"/>
      <c r="D491" s="19" t="s">
        <v>508</v>
      </c>
      <c r="E491" s="26">
        <v>90000</v>
      </c>
    </row>
    <row r="492" spans="1:5" ht="12.75">
      <c r="A492" s="7"/>
      <c r="B492" s="7"/>
      <c r="C492" s="7"/>
      <c r="D492" s="19" t="s">
        <v>141</v>
      </c>
      <c r="E492" s="26">
        <v>89000</v>
      </c>
    </row>
    <row r="493" spans="1:5" ht="12.75">
      <c r="A493" s="7"/>
      <c r="B493" s="7"/>
      <c r="C493" s="35">
        <v>6050</v>
      </c>
      <c r="D493" s="19" t="s">
        <v>142</v>
      </c>
      <c r="E493" s="26">
        <v>89000</v>
      </c>
    </row>
    <row r="494" spans="1:5" ht="12.75">
      <c r="A494" s="7"/>
      <c r="B494" s="7"/>
      <c r="C494" s="7"/>
      <c r="D494" s="19" t="s">
        <v>287</v>
      </c>
      <c r="E494" s="8"/>
    </row>
    <row r="495" spans="1:5" ht="12.75">
      <c r="A495" s="7"/>
      <c r="B495" s="7"/>
      <c r="C495" s="7"/>
      <c r="D495" s="19" t="s">
        <v>509</v>
      </c>
      <c r="E495" s="26">
        <v>20000</v>
      </c>
    </row>
    <row r="496" spans="1:5" ht="12.75">
      <c r="A496" s="7"/>
      <c r="B496" s="7"/>
      <c r="C496" s="7"/>
      <c r="D496" s="19" t="s">
        <v>510</v>
      </c>
      <c r="E496" s="26">
        <v>15000</v>
      </c>
    </row>
    <row r="497" spans="1:5" ht="12.75">
      <c r="A497" s="7"/>
      <c r="B497" s="7"/>
      <c r="C497" s="7"/>
      <c r="D497" s="19" t="s">
        <v>304</v>
      </c>
      <c r="E497" s="26">
        <v>15000</v>
      </c>
    </row>
    <row r="498" spans="1:5" ht="12.75">
      <c r="A498" s="7"/>
      <c r="B498" s="7"/>
      <c r="C498" s="7"/>
      <c r="D498" s="19" t="s">
        <v>511</v>
      </c>
      <c r="E498" s="26">
        <v>19000</v>
      </c>
    </row>
    <row r="499" spans="1:5" ht="12.75">
      <c r="A499" s="7"/>
      <c r="B499" s="7"/>
      <c r="C499" s="7"/>
      <c r="D499" s="19" t="s">
        <v>512</v>
      </c>
      <c r="E499" s="26">
        <v>10000</v>
      </c>
    </row>
    <row r="500" spans="1:5" ht="12.75">
      <c r="A500" s="7"/>
      <c r="B500" s="7"/>
      <c r="C500" s="7"/>
      <c r="D500" s="19" t="s">
        <v>513</v>
      </c>
      <c r="E500" s="26">
        <v>10000</v>
      </c>
    </row>
    <row r="501" spans="1:5" ht="12.75">
      <c r="A501" s="7"/>
      <c r="B501" s="23">
        <v>90095</v>
      </c>
      <c r="C501" s="7"/>
      <c r="D501" s="19" t="s">
        <v>39</v>
      </c>
      <c r="E501" s="26">
        <v>43500</v>
      </c>
    </row>
    <row r="502" spans="1:5" ht="12.75">
      <c r="A502" s="7"/>
      <c r="B502" s="7"/>
      <c r="C502" s="7"/>
      <c r="D502" s="19" t="s">
        <v>130</v>
      </c>
      <c r="E502" s="26">
        <v>43500</v>
      </c>
    </row>
    <row r="503" spans="1:5" ht="12.75">
      <c r="A503" s="7"/>
      <c r="B503" s="7"/>
      <c r="C503" s="35">
        <v>4210</v>
      </c>
      <c r="D503" s="19" t="s">
        <v>136</v>
      </c>
      <c r="E503" s="26">
        <v>40000</v>
      </c>
    </row>
    <row r="504" spans="1:5" ht="12.75">
      <c r="A504" s="7"/>
      <c r="B504" s="7"/>
      <c r="C504" s="7"/>
      <c r="D504" s="19" t="s">
        <v>287</v>
      </c>
      <c r="E504" s="8"/>
    </row>
    <row r="505" spans="1:5" ht="12.75">
      <c r="A505" s="7"/>
      <c r="B505" s="7"/>
      <c r="C505" s="7"/>
      <c r="D505" s="19" t="s">
        <v>514</v>
      </c>
      <c r="E505" s="26">
        <v>15000</v>
      </c>
    </row>
    <row r="506" spans="1:5" ht="12.75">
      <c r="A506" s="7"/>
      <c r="B506" s="7"/>
      <c r="C506" s="7"/>
      <c r="D506" s="19" t="s">
        <v>515</v>
      </c>
      <c r="E506" s="26">
        <v>25000</v>
      </c>
    </row>
    <row r="507" spans="1:5" ht="12.75">
      <c r="A507" s="7"/>
      <c r="B507" s="7"/>
      <c r="C507" s="35">
        <v>4520</v>
      </c>
      <c r="D507" s="19" t="s">
        <v>152</v>
      </c>
      <c r="E507" s="28">
        <v>3500</v>
      </c>
    </row>
    <row r="508" spans="1:5" ht="12.75">
      <c r="A508" s="7"/>
      <c r="B508" s="7"/>
      <c r="C508" s="7"/>
      <c r="D508" s="19" t="s">
        <v>287</v>
      </c>
      <c r="E508" s="8"/>
    </row>
    <row r="509" spans="1:5" ht="12.75">
      <c r="A509" s="7"/>
      <c r="B509" s="7"/>
      <c r="C509" s="7"/>
      <c r="D509" s="19" t="s">
        <v>516</v>
      </c>
      <c r="E509" s="28">
        <v>3500</v>
      </c>
    </row>
    <row r="510" spans="1:5" ht="12.75">
      <c r="A510" s="21">
        <v>921</v>
      </c>
      <c r="B510" s="7"/>
      <c r="C510" s="7"/>
      <c r="D510" s="16" t="s">
        <v>228</v>
      </c>
      <c r="E510" s="22">
        <v>1033466</v>
      </c>
    </row>
    <row r="511" spans="1:5" ht="12.75">
      <c r="A511" s="7"/>
      <c r="B511" s="23">
        <v>92103</v>
      </c>
      <c r="C511" s="7"/>
      <c r="D511" s="19" t="s">
        <v>230</v>
      </c>
      <c r="E511" s="26">
        <v>76880</v>
      </c>
    </row>
    <row r="512" spans="1:5" ht="12.75">
      <c r="A512" s="7"/>
      <c r="B512" s="7"/>
      <c r="C512" s="7"/>
      <c r="D512" s="19" t="s">
        <v>130</v>
      </c>
      <c r="E512" s="26">
        <v>76880</v>
      </c>
    </row>
    <row r="513" spans="1:5" ht="12.75">
      <c r="A513" s="7"/>
      <c r="B513" s="7"/>
      <c r="C513" s="35">
        <v>2480</v>
      </c>
      <c r="D513" s="19" t="s">
        <v>231</v>
      </c>
      <c r="E513" s="26">
        <v>76880</v>
      </c>
    </row>
    <row r="514" spans="1:5" ht="12.75">
      <c r="A514" s="7"/>
      <c r="B514" s="7"/>
      <c r="C514" s="7"/>
      <c r="D514" s="19" t="s">
        <v>287</v>
      </c>
      <c r="E514" s="8"/>
    </row>
    <row r="515" spans="1:5" ht="12.75">
      <c r="A515" s="7"/>
      <c r="B515" s="7"/>
      <c r="C515" s="7"/>
      <c r="D515" s="19" t="s">
        <v>517</v>
      </c>
      <c r="E515" s="26">
        <v>76880</v>
      </c>
    </row>
    <row r="516" spans="1:5" ht="12.75">
      <c r="A516" s="7"/>
      <c r="B516" s="23">
        <v>92105</v>
      </c>
      <c r="C516" s="7"/>
      <c r="D516" s="19" t="s">
        <v>233</v>
      </c>
      <c r="E516" s="26">
        <v>25000</v>
      </c>
    </row>
    <row r="517" spans="1:5" ht="12.75">
      <c r="A517" s="7"/>
      <c r="B517" s="7"/>
      <c r="C517" s="7"/>
      <c r="D517" s="19" t="s">
        <v>130</v>
      </c>
      <c r="E517" s="26">
        <v>25000</v>
      </c>
    </row>
    <row r="518" spans="1:5" ht="12.75">
      <c r="A518" s="7"/>
      <c r="B518" s="7"/>
      <c r="C518" s="35">
        <v>4210</v>
      </c>
      <c r="D518" s="19" t="s">
        <v>136</v>
      </c>
      <c r="E518" s="26">
        <v>25000</v>
      </c>
    </row>
    <row r="519" spans="1:5" ht="12.75">
      <c r="A519" s="7"/>
      <c r="B519" s="7"/>
      <c r="C519" s="7"/>
      <c r="D519" s="19" t="s">
        <v>287</v>
      </c>
      <c r="E519" s="8"/>
    </row>
    <row r="520" spans="1:5" ht="12.75">
      <c r="A520" s="7"/>
      <c r="B520" s="7"/>
      <c r="C520" s="7"/>
      <c r="D520" s="19" t="s">
        <v>518</v>
      </c>
      <c r="E520" s="26">
        <v>25000</v>
      </c>
    </row>
    <row r="521" spans="1:5" ht="12.75">
      <c r="A521" s="7"/>
      <c r="B521" s="23">
        <v>92109</v>
      </c>
      <c r="C521" s="7"/>
      <c r="D521" s="19" t="s">
        <v>235</v>
      </c>
      <c r="E521" s="29">
        <v>561043</v>
      </c>
    </row>
    <row r="522" spans="1:5" ht="12.75">
      <c r="A522" s="7"/>
      <c r="B522" s="7"/>
      <c r="C522" s="7"/>
      <c r="D522" s="19" t="s">
        <v>130</v>
      </c>
      <c r="E522" s="29">
        <v>547043</v>
      </c>
    </row>
    <row r="523" spans="1:5" ht="12.75">
      <c r="A523" s="7"/>
      <c r="B523" s="7"/>
      <c r="C523" s="35">
        <v>2480</v>
      </c>
      <c r="D523" s="19" t="s">
        <v>231</v>
      </c>
      <c r="E523" s="29">
        <v>547043</v>
      </c>
    </row>
    <row r="524" spans="1:5" ht="12.75">
      <c r="A524" s="7"/>
      <c r="B524" s="7"/>
      <c r="C524" s="7"/>
      <c r="D524" s="19" t="s">
        <v>287</v>
      </c>
      <c r="E524" s="8"/>
    </row>
    <row r="525" spans="1:5" ht="12.75">
      <c r="A525" s="7"/>
      <c r="B525" s="7"/>
      <c r="C525" s="7"/>
      <c r="D525" s="19" t="s">
        <v>519</v>
      </c>
      <c r="E525" s="29">
        <v>396695</v>
      </c>
    </row>
    <row r="526" spans="1:5" ht="12.75">
      <c r="A526" s="7"/>
      <c r="B526" s="7"/>
      <c r="C526" s="7"/>
      <c r="D526" s="19" t="s">
        <v>520</v>
      </c>
      <c r="E526" s="29">
        <v>150348</v>
      </c>
    </row>
    <row r="527" spans="1:5" ht="12.75">
      <c r="A527" s="7"/>
      <c r="B527" s="7"/>
      <c r="C527" s="7"/>
      <c r="D527" s="19" t="s">
        <v>141</v>
      </c>
      <c r="E527" s="26">
        <v>14000</v>
      </c>
    </row>
    <row r="528" spans="1:5" ht="12.75">
      <c r="A528" s="7"/>
      <c r="B528" s="7"/>
      <c r="C528" s="35">
        <v>6050</v>
      </c>
      <c r="D528" s="19" t="s">
        <v>142</v>
      </c>
      <c r="E528" s="26">
        <v>14000</v>
      </c>
    </row>
    <row r="529" spans="1:5" ht="12.75">
      <c r="A529" s="7"/>
      <c r="B529" s="7"/>
      <c r="C529" s="7"/>
      <c r="D529" s="19" t="s">
        <v>287</v>
      </c>
      <c r="E529" s="8"/>
    </row>
    <row r="530" spans="1:5" ht="12.75">
      <c r="A530" s="7"/>
      <c r="B530" s="7"/>
      <c r="C530" s="7"/>
      <c r="D530" s="19" t="s">
        <v>521</v>
      </c>
      <c r="E530" s="26">
        <v>14000</v>
      </c>
    </row>
    <row r="531" spans="1:5" ht="12.75">
      <c r="A531" s="7"/>
      <c r="B531" s="23">
        <v>92116</v>
      </c>
      <c r="C531" s="7"/>
      <c r="D531" s="19" t="s">
        <v>237</v>
      </c>
      <c r="E531" s="29">
        <v>345543</v>
      </c>
    </row>
    <row r="532" spans="1:5" ht="12.75">
      <c r="A532" s="7"/>
      <c r="B532" s="7"/>
      <c r="C532" s="7"/>
      <c r="D532" s="19" t="s">
        <v>130</v>
      </c>
      <c r="E532" s="29">
        <v>345543</v>
      </c>
    </row>
    <row r="533" spans="1:5" ht="12.75">
      <c r="A533" s="7"/>
      <c r="B533" s="7"/>
      <c r="C533" s="35">
        <v>2480</v>
      </c>
      <c r="D533" s="19" t="s">
        <v>231</v>
      </c>
      <c r="E533" s="29">
        <v>345543</v>
      </c>
    </row>
    <row r="534" spans="1:5" ht="12.75">
      <c r="A534" s="7"/>
      <c r="B534" s="7"/>
      <c r="C534" s="7"/>
      <c r="D534" s="19" t="s">
        <v>287</v>
      </c>
      <c r="E534" s="8"/>
    </row>
    <row r="535" spans="1:5" ht="12.75">
      <c r="A535" s="7"/>
      <c r="B535" s="7"/>
      <c r="C535" s="7"/>
      <c r="D535" s="19" t="s">
        <v>522</v>
      </c>
      <c r="E535" s="29">
        <v>345543</v>
      </c>
    </row>
    <row r="536" spans="1:5" ht="12.75">
      <c r="A536" s="7"/>
      <c r="B536" s="23">
        <v>92195</v>
      </c>
      <c r="C536" s="7"/>
      <c r="D536" s="19" t="s">
        <v>39</v>
      </c>
      <c r="E536" s="26">
        <v>25000</v>
      </c>
    </row>
    <row r="537" spans="1:5" ht="12.75">
      <c r="A537" s="7"/>
      <c r="B537" s="7"/>
      <c r="C537" s="7"/>
      <c r="D537" s="19" t="s">
        <v>130</v>
      </c>
      <c r="E537" s="26">
        <v>25000</v>
      </c>
    </row>
    <row r="538" spans="1:5" ht="12.75">
      <c r="A538" s="7"/>
      <c r="B538" s="7"/>
      <c r="C538" s="35">
        <v>2820</v>
      </c>
      <c r="D538" s="19" t="s">
        <v>487</v>
      </c>
      <c r="E538" s="26">
        <v>15000</v>
      </c>
    </row>
    <row r="539" spans="1:5" ht="12.75">
      <c r="A539" s="7"/>
      <c r="B539" s="7"/>
      <c r="C539" s="7"/>
      <c r="D539" s="19" t="s">
        <v>488</v>
      </c>
      <c r="E539" s="8"/>
    </row>
    <row r="540" spans="1:5" ht="12.75">
      <c r="A540" s="7"/>
      <c r="B540" s="7"/>
      <c r="C540" s="7"/>
      <c r="D540" s="19" t="s">
        <v>287</v>
      </c>
      <c r="E540" s="8"/>
    </row>
    <row r="541" spans="1:5" ht="12.75">
      <c r="A541" s="7"/>
      <c r="B541" s="7"/>
      <c r="C541" s="7"/>
      <c r="D541" s="19" t="s">
        <v>523</v>
      </c>
      <c r="E541" s="26">
        <v>15000</v>
      </c>
    </row>
    <row r="542" spans="1:5" ht="12.75">
      <c r="A542" s="7"/>
      <c r="B542" s="7"/>
      <c r="C542" s="35">
        <v>4260</v>
      </c>
      <c r="D542" s="19" t="s">
        <v>149</v>
      </c>
      <c r="E542" s="28">
        <v>2000</v>
      </c>
    </row>
    <row r="543" spans="1:5" ht="12.75">
      <c r="A543" s="7"/>
      <c r="B543" s="7"/>
      <c r="C543" s="7"/>
      <c r="D543" s="19" t="s">
        <v>287</v>
      </c>
      <c r="E543" s="8"/>
    </row>
    <row r="544" spans="1:5" ht="12.75">
      <c r="A544" s="7"/>
      <c r="B544" s="7"/>
      <c r="C544" s="7"/>
      <c r="D544" s="19" t="s">
        <v>524</v>
      </c>
      <c r="E544" s="28">
        <v>2000</v>
      </c>
    </row>
    <row r="545" spans="1:5" ht="12.75">
      <c r="A545" s="7"/>
      <c r="B545" s="7"/>
      <c r="C545" s="35">
        <v>4300</v>
      </c>
      <c r="D545" s="19" t="s">
        <v>132</v>
      </c>
      <c r="E545" s="28">
        <v>8000</v>
      </c>
    </row>
    <row r="546" spans="1:5" ht="12.75">
      <c r="A546" s="7"/>
      <c r="B546" s="7"/>
      <c r="C546" s="7"/>
      <c r="D546" s="19" t="s">
        <v>287</v>
      </c>
      <c r="E546" s="8"/>
    </row>
    <row r="547" spans="1:5" ht="12.75">
      <c r="A547" s="7"/>
      <c r="B547" s="7"/>
      <c r="C547" s="7"/>
      <c r="D547" s="19" t="s">
        <v>524</v>
      </c>
      <c r="E547" s="28">
        <v>8000</v>
      </c>
    </row>
    <row r="548" spans="1:5" ht="12.75">
      <c r="A548" s="21">
        <v>926</v>
      </c>
      <c r="B548" s="7"/>
      <c r="C548" s="7"/>
      <c r="D548" s="16" t="s">
        <v>240</v>
      </c>
      <c r="E548" s="30">
        <v>428200</v>
      </c>
    </row>
    <row r="549" spans="1:5" ht="12.75">
      <c r="A549" s="7"/>
      <c r="B549" s="23">
        <v>92601</v>
      </c>
      <c r="C549" s="7"/>
      <c r="D549" s="19" t="s">
        <v>242</v>
      </c>
      <c r="E549" s="26">
        <v>78690</v>
      </c>
    </row>
    <row r="550" spans="1:5" ht="12.75">
      <c r="A550" s="7"/>
      <c r="B550" s="7"/>
      <c r="C550" s="7"/>
      <c r="D550" s="19" t="s">
        <v>130</v>
      </c>
      <c r="E550" s="26">
        <v>78690</v>
      </c>
    </row>
    <row r="551" spans="1:5" ht="12.75">
      <c r="A551" s="7"/>
      <c r="B551" s="7"/>
      <c r="C551" s="35">
        <v>2650</v>
      </c>
      <c r="D551" s="19" t="s">
        <v>216</v>
      </c>
      <c r="E551" s="26">
        <v>78690</v>
      </c>
    </row>
    <row r="552" spans="1:5" ht="12.75">
      <c r="A552" s="7"/>
      <c r="B552" s="7"/>
      <c r="C552" s="7"/>
      <c r="D552" s="19" t="s">
        <v>287</v>
      </c>
      <c r="E552" s="8"/>
    </row>
    <row r="553" spans="1:5" ht="12.75">
      <c r="A553" s="7"/>
      <c r="B553" s="7"/>
      <c r="C553" s="7"/>
      <c r="D553" s="19" t="s">
        <v>525</v>
      </c>
      <c r="E553" s="26">
        <v>78690</v>
      </c>
    </row>
    <row r="554" spans="1:5" ht="12.75">
      <c r="A554" s="7"/>
      <c r="B554" s="23">
        <v>92605</v>
      </c>
      <c r="C554" s="7"/>
      <c r="D554" s="19" t="s">
        <v>244</v>
      </c>
      <c r="E554" s="29">
        <v>349510</v>
      </c>
    </row>
    <row r="555" spans="1:5" ht="12.75">
      <c r="A555" s="7"/>
      <c r="B555" s="7"/>
      <c r="C555" s="7"/>
      <c r="D555" s="19" t="s">
        <v>130</v>
      </c>
      <c r="E555" s="29">
        <v>349510</v>
      </c>
    </row>
    <row r="556" spans="1:5" ht="12.75">
      <c r="A556" s="7"/>
      <c r="B556" s="7"/>
      <c r="C556" s="35">
        <v>2820</v>
      </c>
      <c r="D556" s="19" t="s">
        <v>487</v>
      </c>
      <c r="E556" s="29">
        <v>255500</v>
      </c>
    </row>
    <row r="557" spans="1:5" ht="12.75">
      <c r="A557" s="7"/>
      <c r="B557" s="7"/>
      <c r="C557" s="7"/>
      <c r="D557" s="19" t="s">
        <v>488</v>
      </c>
      <c r="E557" s="8"/>
    </row>
    <row r="558" spans="1:5" ht="12.75">
      <c r="A558" s="7"/>
      <c r="B558" s="7"/>
      <c r="C558" s="7"/>
      <c r="D558" s="19" t="s">
        <v>287</v>
      </c>
      <c r="E558" s="8"/>
    </row>
    <row r="559" spans="1:5" ht="12.75">
      <c r="A559" s="7"/>
      <c r="B559" s="7"/>
      <c r="C559" s="7"/>
      <c r="D559" s="19" t="s">
        <v>526</v>
      </c>
      <c r="E559" s="29">
        <v>255500</v>
      </c>
    </row>
    <row r="560" spans="1:5" ht="12.75">
      <c r="A560" s="7"/>
      <c r="B560" s="7"/>
      <c r="C560" s="35">
        <v>4118</v>
      </c>
      <c r="D560" s="19" t="s">
        <v>164</v>
      </c>
      <c r="E560" s="28">
        <v>2025</v>
      </c>
    </row>
    <row r="561" spans="1:5" ht="12.75">
      <c r="A561" s="7"/>
      <c r="B561" s="7"/>
      <c r="C561" s="7"/>
      <c r="D561" s="19" t="s">
        <v>287</v>
      </c>
      <c r="E561" s="8"/>
    </row>
    <row r="562" spans="1:5" ht="12.75">
      <c r="A562" s="7"/>
      <c r="B562" s="7"/>
      <c r="C562" s="7"/>
      <c r="D562" s="19" t="s">
        <v>527</v>
      </c>
      <c r="E562" s="28">
        <v>2025</v>
      </c>
    </row>
    <row r="563" spans="1:5" ht="12.75">
      <c r="A563" s="7"/>
      <c r="B563" s="7"/>
      <c r="C563" s="7"/>
      <c r="D563" s="19" t="s">
        <v>528</v>
      </c>
      <c r="E563" s="8"/>
    </row>
    <row r="564" spans="1:5" ht="12.75">
      <c r="A564" s="7"/>
      <c r="B564" s="7"/>
      <c r="C564" s="35">
        <v>4119</v>
      </c>
      <c r="D564" s="19" t="s">
        <v>164</v>
      </c>
      <c r="E564" s="20">
        <v>675</v>
      </c>
    </row>
    <row r="565" spans="1:5" ht="12.75">
      <c r="A565" s="7"/>
      <c r="B565" s="7"/>
      <c r="C565" s="7"/>
      <c r="D565" s="19" t="s">
        <v>287</v>
      </c>
      <c r="E565" s="8"/>
    </row>
    <row r="566" spans="1:5" ht="12.75">
      <c r="A566" s="7"/>
      <c r="B566" s="7"/>
      <c r="C566" s="7"/>
      <c r="D566" s="19" t="s">
        <v>527</v>
      </c>
      <c r="E566" s="20">
        <v>675</v>
      </c>
    </row>
    <row r="567" spans="1:5" ht="12.75">
      <c r="A567" s="7"/>
      <c r="B567" s="7"/>
      <c r="C567" s="7"/>
      <c r="D567" s="19" t="s">
        <v>528</v>
      </c>
      <c r="E567" s="8"/>
    </row>
    <row r="568" spans="1:5" ht="12.75">
      <c r="A568" s="7"/>
      <c r="B568" s="7"/>
      <c r="C568" s="35">
        <v>4128</v>
      </c>
      <c r="D568" s="19" t="s">
        <v>165</v>
      </c>
      <c r="E568" s="20">
        <v>300</v>
      </c>
    </row>
    <row r="569" spans="1:5" ht="12.75">
      <c r="A569" s="7"/>
      <c r="B569" s="7"/>
      <c r="C569" s="7"/>
      <c r="D569" s="19" t="s">
        <v>287</v>
      </c>
      <c r="E569" s="8"/>
    </row>
    <row r="570" spans="1:5" ht="12.75">
      <c r="A570" s="7"/>
      <c r="B570" s="7"/>
      <c r="C570" s="7"/>
      <c r="D570" s="19" t="s">
        <v>527</v>
      </c>
      <c r="E570" s="20">
        <v>300</v>
      </c>
    </row>
    <row r="571" spans="1:5" ht="12.75">
      <c r="A571" s="7"/>
      <c r="B571" s="7"/>
      <c r="C571" s="7"/>
      <c r="D571" s="19" t="s">
        <v>528</v>
      </c>
      <c r="E571" s="8"/>
    </row>
    <row r="572" spans="1:5" ht="12.75">
      <c r="A572" s="7"/>
      <c r="B572" s="7"/>
      <c r="C572" s="35">
        <v>4129</v>
      </c>
      <c r="D572" s="19" t="s">
        <v>165</v>
      </c>
      <c r="E572" s="20">
        <v>100</v>
      </c>
    </row>
    <row r="573" spans="1:5" ht="12.75">
      <c r="A573" s="7"/>
      <c r="B573" s="7"/>
      <c r="C573" s="7"/>
      <c r="D573" s="19" t="s">
        <v>287</v>
      </c>
      <c r="E573" s="8"/>
    </row>
    <row r="574" spans="1:5" ht="12.75">
      <c r="A574" s="7"/>
      <c r="B574" s="7"/>
      <c r="C574" s="7"/>
      <c r="D574" s="19" t="s">
        <v>527</v>
      </c>
      <c r="E574" s="20">
        <v>100</v>
      </c>
    </row>
    <row r="575" spans="1:5" ht="12.75">
      <c r="A575" s="7"/>
      <c r="B575" s="7"/>
      <c r="C575" s="7"/>
      <c r="D575" s="19" t="s">
        <v>528</v>
      </c>
      <c r="E575" s="8"/>
    </row>
    <row r="576" spans="1:5" ht="12.75">
      <c r="A576" s="7"/>
      <c r="B576" s="7"/>
      <c r="C576" s="35">
        <v>4178</v>
      </c>
      <c r="D576" s="19" t="s">
        <v>172</v>
      </c>
      <c r="E576" s="26">
        <v>23529</v>
      </c>
    </row>
    <row r="577" spans="1:5" ht="12.75">
      <c r="A577" s="7"/>
      <c r="B577" s="7"/>
      <c r="C577" s="7"/>
      <c r="D577" s="19" t="s">
        <v>287</v>
      </c>
      <c r="E577" s="8"/>
    </row>
    <row r="578" spans="1:5" ht="12.75">
      <c r="A578" s="7"/>
      <c r="B578" s="7"/>
      <c r="C578" s="7"/>
      <c r="D578" s="19" t="s">
        <v>527</v>
      </c>
      <c r="E578" s="26">
        <v>23529</v>
      </c>
    </row>
    <row r="579" spans="1:5" ht="12.75">
      <c r="A579" s="7"/>
      <c r="B579" s="7"/>
      <c r="C579" s="7"/>
      <c r="D579" s="19" t="s">
        <v>528</v>
      </c>
      <c r="E579" s="8"/>
    </row>
    <row r="580" spans="1:5" ht="12.75">
      <c r="A580" s="7"/>
      <c r="B580" s="7"/>
      <c r="C580" s="35">
        <v>4179</v>
      </c>
      <c r="D580" s="19" t="s">
        <v>172</v>
      </c>
      <c r="E580" s="28">
        <v>7843</v>
      </c>
    </row>
    <row r="581" spans="1:5" ht="12.75">
      <c r="A581" s="7"/>
      <c r="B581" s="7"/>
      <c r="C581" s="7"/>
      <c r="D581" s="19" t="s">
        <v>287</v>
      </c>
      <c r="E581" s="8"/>
    </row>
    <row r="582" spans="1:5" ht="12.75">
      <c r="A582" s="7"/>
      <c r="B582" s="7"/>
      <c r="C582" s="7"/>
      <c r="D582" s="19" t="s">
        <v>527</v>
      </c>
      <c r="E582" s="28">
        <v>7843</v>
      </c>
    </row>
    <row r="583" spans="1:5" ht="12.75">
      <c r="A583" s="7"/>
      <c r="B583" s="7"/>
      <c r="C583" s="7"/>
      <c r="D583" s="19" t="s">
        <v>528</v>
      </c>
      <c r="E583" s="8"/>
    </row>
    <row r="584" spans="1:5" ht="12.75">
      <c r="A584" s="7"/>
      <c r="B584" s="7"/>
      <c r="C584" s="35">
        <v>4218</v>
      </c>
      <c r="D584" s="19" t="s">
        <v>136</v>
      </c>
      <c r="E584" s="26">
        <v>13432</v>
      </c>
    </row>
    <row r="585" spans="1:5" ht="12.75">
      <c r="A585" s="7"/>
      <c r="B585" s="7"/>
      <c r="C585" s="7"/>
      <c r="D585" s="19" t="s">
        <v>287</v>
      </c>
      <c r="E585" s="8"/>
    </row>
    <row r="586" spans="1:5" ht="12.75">
      <c r="A586" s="7"/>
      <c r="B586" s="7"/>
      <c r="C586" s="7"/>
      <c r="D586" s="19" t="s">
        <v>527</v>
      </c>
      <c r="E586" s="26">
        <v>13432</v>
      </c>
    </row>
    <row r="587" spans="1:5" ht="12.75">
      <c r="A587" s="7"/>
      <c r="B587" s="7"/>
      <c r="C587" s="7"/>
      <c r="D587" s="19" t="s">
        <v>528</v>
      </c>
      <c r="E587" s="8"/>
    </row>
    <row r="588" spans="1:5" ht="12.75">
      <c r="A588" s="7"/>
      <c r="B588" s="7"/>
      <c r="C588" s="35">
        <v>4219</v>
      </c>
      <c r="D588" s="19" t="s">
        <v>136</v>
      </c>
      <c r="E588" s="28">
        <v>4478</v>
      </c>
    </row>
    <row r="589" spans="1:5" ht="12.75">
      <c r="A589" s="7"/>
      <c r="B589" s="7"/>
      <c r="C589" s="7"/>
      <c r="D589" s="19" t="s">
        <v>287</v>
      </c>
      <c r="E589" s="8"/>
    </row>
    <row r="590" spans="1:5" ht="12.75">
      <c r="A590" s="7"/>
      <c r="B590" s="7"/>
      <c r="C590" s="7"/>
      <c r="D590" s="19" t="s">
        <v>527</v>
      </c>
      <c r="E590" s="28">
        <v>4478</v>
      </c>
    </row>
    <row r="591" spans="1:5" ht="12.75">
      <c r="A591" s="7"/>
      <c r="B591" s="7"/>
      <c r="C591" s="7"/>
      <c r="D591" s="19" t="s">
        <v>528</v>
      </c>
      <c r="E591" s="8"/>
    </row>
    <row r="592" spans="1:5" ht="12.75">
      <c r="A592" s="7"/>
      <c r="B592" s="7"/>
      <c r="C592" s="35">
        <v>4308</v>
      </c>
      <c r="D592" s="19" t="s">
        <v>132</v>
      </c>
      <c r="E592" s="26">
        <v>31221</v>
      </c>
    </row>
    <row r="593" spans="1:5" ht="12.75">
      <c r="A593" s="7"/>
      <c r="B593" s="7"/>
      <c r="C593" s="7"/>
      <c r="D593" s="19" t="s">
        <v>287</v>
      </c>
      <c r="E593" s="8"/>
    </row>
    <row r="594" spans="1:5" ht="12.75">
      <c r="A594" s="7"/>
      <c r="B594" s="7"/>
      <c r="C594" s="7"/>
      <c r="D594" s="19" t="s">
        <v>527</v>
      </c>
      <c r="E594" s="26">
        <v>31221</v>
      </c>
    </row>
    <row r="595" spans="1:5" ht="12.75">
      <c r="A595" s="7"/>
      <c r="B595" s="7"/>
      <c r="C595" s="7"/>
      <c r="D595" s="19" t="s">
        <v>528</v>
      </c>
      <c r="E595" s="8"/>
    </row>
    <row r="596" spans="1:5" ht="12.75">
      <c r="A596" s="7"/>
      <c r="B596" s="7"/>
      <c r="C596" s="35">
        <v>4309</v>
      </c>
      <c r="D596" s="19" t="s">
        <v>132</v>
      </c>
      <c r="E596" s="26">
        <v>10407</v>
      </c>
    </row>
    <row r="597" spans="1:5" ht="12.75">
      <c r="A597" s="7"/>
      <c r="B597" s="7"/>
      <c r="C597" s="7"/>
      <c r="D597" s="19" t="s">
        <v>287</v>
      </c>
      <c r="E597" s="8"/>
    </row>
    <row r="598" spans="1:5" ht="12.75">
      <c r="A598" s="7"/>
      <c r="B598" s="7"/>
      <c r="C598" s="7"/>
      <c r="D598" s="19" t="s">
        <v>527</v>
      </c>
      <c r="E598" s="26">
        <v>10407</v>
      </c>
    </row>
    <row r="599" spans="1:5" ht="12.75">
      <c r="A599" s="7"/>
      <c r="B599" s="7"/>
      <c r="C599" s="7"/>
      <c r="D599" s="19" t="s">
        <v>528</v>
      </c>
      <c r="E599" s="8"/>
    </row>
    <row r="600" spans="1:5" ht="12.75">
      <c r="A600" s="46"/>
      <c r="B600" s="46"/>
      <c r="C600" s="46"/>
      <c r="D600" s="47" t="s">
        <v>264</v>
      </c>
      <c r="E600" s="48">
        <v>28593959</v>
      </c>
    </row>
  </sheetData>
  <printOptions/>
  <pageMargins left="0.57" right="0.37" top="1.2" bottom="1" header="0.5" footer="0.5"/>
  <pageSetup firstPageNumber="7" useFirstPageNumber="1" horizontalDpi="600" verticalDpi="600" orientation="portrait" paperSize="9" r:id="rId2"/>
  <headerFooter alignWithMargins="0">
    <oddHeader>&amp;L&amp;"Arial,Pogrubiony"BUDŻET GMINY PACZKÓW NA 2007R.&amp;R&amp;8Zał. nr 5
Planowane wydatki budżetowe wg
paragrafów klasyfikacji z wyodrębnieniem
wydatków bieżących i majatkowych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13">
      <selection activeCell="A1" sqref="A1:E44"/>
    </sheetView>
  </sheetViews>
  <sheetFormatPr defaultColWidth="9.140625" defaultRowHeight="12.75"/>
  <cols>
    <col min="1" max="1" width="5.57421875" style="2" bestFit="1" customWidth="1"/>
    <col min="2" max="2" width="7.140625" style="2" bestFit="1" customWidth="1"/>
    <col min="3" max="3" width="5.00390625" style="2" bestFit="1" customWidth="1"/>
    <col min="4" max="4" width="54.57421875" style="2" customWidth="1"/>
    <col min="5" max="5" width="17.57421875" style="2" bestFit="1" customWidth="1"/>
    <col min="6" max="16384" width="8.00390625" style="2" customWidth="1"/>
  </cols>
  <sheetData>
    <row r="1" spans="1:5" ht="12.75">
      <c r="A1" s="13" t="s">
        <v>33</v>
      </c>
      <c r="B1" s="13" t="s">
        <v>420</v>
      </c>
      <c r="C1" s="13" t="s">
        <v>419</v>
      </c>
      <c r="D1" s="13" t="s">
        <v>35</v>
      </c>
      <c r="E1" s="13" t="s">
        <v>529</v>
      </c>
    </row>
    <row r="2" spans="1:5" ht="12.75">
      <c r="A2" s="21">
        <v>750</v>
      </c>
      <c r="B2" s="7"/>
      <c r="C2" s="7"/>
      <c r="D2" s="16" t="s">
        <v>49</v>
      </c>
      <c r="E2" s="25">
        <v>97523</v>
      </c>
    </row>
    <row r="3" spans="1:5" ht="12.75">
      <c r="A3" s="7"/>
      <c r="B3" s="23">
        <v>75011</v>
      </c>
      <c r="C3" s="7"/>
      <c r="D3" s="19" t="s">
        <v>51</v>
      </c>
      <c r="E3" s="26">
        <v>97523</v>
      </c>
    </row>
    <row r="4" spans="1:5" ht="12.75">
      <c r="A4" s="7"/>
      <c r="B4" s="7"/>
      <c r="C4" s="7"/>
      <c r="D4" s="19" t="s">
        <v>130</v>
      </c>
      <c r="E4" s="26">
        <v>97523</v>
      </c>
    </row>
    <row r="5" spans="1:5" ht="12.75">
      <c r="A5" s="7"/>
      <c r="B5" s="7"/>
      <c r="C5" s="35">
        <v>4010</v>
      </c>
      <c r="D5" s="19" t="s">
        <v>163</v>
      </c>
      <c r="E5" s="26">
        <v>81500</v>
      </c>
    </row>
    <row r="6" spans="1:5" ht="12.75">
      <c r="A6" s="7"/>
      <c r="B6" s="7"/>
      <c r="C6" s="35">
        <v>4110</v>
      </c>
      <c r="D6" s="19" t="s">
        <v>164</v>
      </c>
      <c r="E6" s="26">
        <v>14010</v>
      </c>
    </row>
    <row r="7" spans="1:5" ht="12.75">
      <c r="A7" s="7"/>
      <c r="B7" s="7"/>
      <c r="C7" s="35">
        <v>4120</v>
      </c>
      <c r="D7" s="19" t="s">
        <v>165</v>
      </c>
      <c r="E7" s="28">
        <v>2013</v>
      </c>
    </row>
    <row r="8" spans="1:5" ht="12.75">
      <c r="A8" s="21">
        <v>751</v>
      </c>
      <c r="B8" s="7"/>
      <c r="C8" s="7"/>
      <c r="D8" s="16" t="s">
        <v>375</v>
      </c>
      <c r="E8" s="27">
        <v>2240</v>
      </c>
    </row>
    <row r="9" spans="1:5" ht="12.75">
      <c r="A9" s="7"/>
      <c r="B9" s="7"/>
      <c r="C9" s="7"/>
      <c r="D9" s="16" t="s">
        <v>376</v>
      </c>
      <c r="E9" s="8"/>
    </row>
    <row r="10" spans="1:5" ht="12.75">
      <c r="A10" s="7"/>
      <c r="B10" s="23">
        <v>75101</v>
      </c>
      <c r="C10" s="7"/>
      <c r="D10" s="19" t="s">
        <v>377</v>
      </c>
      <c r="E10" s="28">
        <v>2240</v>
      </c>
    </row>
    <row r="11" spans="1:5" ht="12.75">
      <c r="A11" s="7"/>
      <c r="B11" s="7"/>
      <c r="C11" s="7"/>
      <c r="D11" s="19" t="s">
        <v>130</v>
      </c>
      <c r="E11" s="28">
        <v>2240</v>
      </c>
    </row>
    <row r="12" spans="1:5" ht="12.75">
      <c r="A12" s="7"/>
      <c r="B12" s="7"/>
      <c r="C12" s="35">
        <v>4210</v>
      </c>
      <c r="D12" s="19" t="s">
        <v>136</v>
      </c>
      <c r="E12" s="28">
        <v>2240</v>
      </c>
    </row>
    <row r="13" spans="1:5" ht="12.75">
      <c r="A13" s="21">
        <v>754</v>
      </c>
      <c r="B13" s="7"/>
      <c r="C13" s="7"/>
      <c r="D13" s="16" t="s">
        <v>57</v>
      </c>
      <c r="E13" s="27">
        <v>1000</v>
      </c>
    </row>
    <row r="14" spans="1:5" ht="12.75">
      <c r="A14" s="7"/>
      <c r="B14" s="23">
        <v>75414</v>
      </c>
      <c r="C14" s="7"/>
      <c r="D14" s="19" t="s">
        <v>59</v>
      </c>
      <c r="E14" s="28">
        <v>1000</v>
      </c>
    </row>
    <row r="15" spans="1:5" ht="12.75">
      <c r="A15" s="7"/>
      <c r="B15" s="7"/>
      <c r="C15" s="7"/>
      <c r="D15" s="19" t="s">
        <v>130</v>
      </c>
      <c r="E15" s="28">
        <v>1000</v>
      </c>
    </row>
    <row r="16" spans="1:5" ht="12.75">
      <c r="A16" s="7"/>
      <c r="B16" s="7"/>
      <c r="C16" s="35">
        <v>4210</v>
      </c>
      <c r="D16" s="19" t="s">
        <v>136</v>
      </c>
      <c r="E16" s="28">
        <v>1000</v>
      </c>
    </row>
    <row r="17" spans="1:5" ht="12.75">
      <c r="A17" s="21">
        <v>851</v>
      </c>
      <c r="B17" s="7"/>
      <c r="C17" s="7"/>
      <c r="D17" s="16" t="s">
        <v>80</v>
      </c>
      <c r="E17" s="27">
        <v>2400</v>
      </c>
    </row>
    <row r="18" spans="1:5" ht="12.75">
      <c r="A18" s="7"/>
      <c r="B18" s="23">
        <v>85195</v>
      </c>
      <c r="C18" s="7"/>
      <c r="D18" s="19" t="s">
        <v>39</v>
      </c>
      <c r="E18" s="28">
        <v>2400</v>
      </c>
    </row>
    <row r="19" spans="1:5" ht="12.75">
      <c r="A19" s="7"/>
      <c r="B19" s="7"/>
      <c r="C19" s="7"/>
      <c r="D19" s="19" t="s">
        <v>130</v>
      </c>
      <c r="E19" s="28">
        <v>2400</v>
      </c>
    </row>
    <row r="20" spans="1:5" ht="12.75">
      <c r="A20" s="7"/>
      <c r="B20" s="7"/>
      <c r="C20" s="35">
        <v>4110</v>
      </c>
      <c r="D20" s="19" t="s">
        <v>164</v>
      </c>
      <c r="E20" s="20">
        <v>350</v>
      </c>
    </row>
    <row r="21" spans="1:5" ht="12.75">
      <c r="A21" s="7"/>
      <c r="B21" s="7"/>
      <c r="C21" s="35">
        <v>4120</v>
      </c>
      <c r="D21" s="19" t="s">
        <v>165</v>
      </c>
      <c r="E21" s="45">
        <v>50</v>
      </c>
    </row>
    <row r="22" spans="1:5" ht="12.75">
      <c r="A22" s="7"/>
      <c r="B22" s="7"/>
      <c r="C22" s="35">
        <v>4170</v>
      </c>
      <c r="D22" s="19" t="s">
        <v>172</v>
      </c>
      <c r="E22" s="28">
        <v>2000</v>
      </c>
    </row>
    <row r="23" spans="1:5" ht="12.75">
      <c r="A23" s="21">
        <v>852</v>
      </c>
      <c r="B23" s="7"/>
      <c r="C23" s="7"/>
      <c r="D23" s="16" t="s">
        <v>86</v>
      </c>
      <c r="E23" s="22">
        <v>4123000</v>
      </c>
    </row>
    <row r="24" spans="1:5" ht="12.75">
      <c r="A24" s="7"/>
      <c r="B24" s="23">
        <v>85212</v>
      </c>
      <c r="C24" s="7"/>
      <c r="D24" s="19" t="s">
        <v>390</v>
      </c>
      <c r="E24" s="24">
        <v>3913000</v>
      </c>
    </row>
    <row r="25" spans="1:5" ht="12.75">
      <c r="A25" s="7"/>
      <c r="B25" s="7"/>
      <c r="C25" s="7"/>
      <c r="D25" s="19" t="s">
        <v>391</v>
      </c>
      <c r="E25" s="8"/>
    </row>
    <row r="26" spans="1:5" ht="12.75">
      <c r="A26" s="7"/>
      <c r="B26" s="7"/>
      <c r="C26" s="7"/>
      <c r="D26" s="19" t="s">
        <v>130</v>
      </c>
      <c r="E26" s="24">
        <v>3913000</v>
      </c>
    </row>
    <row r="27" spans="1:5" ht="12.75">
      <c r="A27" s="7"/>
      <c r="B27" s="7"/>
      <c r="C27" s="35">
        <v>3110</v>
      </c>
      <c r="D27" s="19" t="s">
        <v>205</v>
      </c>
      <c r="E27" s="24">
        <v>3764200</v>
      </c>
    </row>
    <row r="28" spans="1:5" ht="12.75">
      <c r="A28" s="7"/>
      <c r="B28" s="7"/>
      <c r="C28" s="35">
        <v>4010</v>
      </c>
      <c r="D28" s="19" t="s">
        <v>163</v>
      </c>
      <c r="E28" s="26">
        <v>61300</v>
      </c>
    </row>
    <row r="29" spans="1:5" ht="12.75">
      <c r="A29" s="7"/>
      <c r="B29" s="7"/>
      <c r="C29" s="35">
        <v>4040</v>
      </c>
      <c r="D29" s="19" t="s">
        <v>170</v>
      </c>
      <c r="E29" s="28">
        <v>5058</v>
      </c>
    </row>
    <row r="30" spans="1:5" ht="12.75">
      <c r="A30" s="7"/>
      <c r="B30" s="7"/>
      <c r="C30" s="35">
        <v>4110</v>
      </c>
      <c r="D30" s="19" t="s">
        <v>164</v>
      </c>
      <c r="E30" s="26">
        <v>52373</v>
      </c>
    </row>
    <row r="31" spans="1:5" ht="12.75">
      <c r="A31" s="7"/>
      <c r="B31" s="7"/>
      <c r="C31" s="35">
        <v>4120</v>
      </c>
      <c r="D31" s="19" t="s">
        <v>165</v>
      </c>
      <c r="E31" s="28">
        <v>1626</v>
      </c>
    </row>
    <row r="32" spans="1:5" ht="12.75">
      <c r="A32" s="7"/>
      <c r="B32" s="7"/>
      <c r="C32" s="35">
        <v>4210</v>
      </c>
      <c r="D32" s="19" t="s">
        <v>136</v>
      </c>
      <c r="E32" s="26">
        <v>11743</v>
      </c>
    </row>
    <row r="33" spans="1:5" ht="12.75">
      <c r="A33" s="7"/>
      <c r="B33" s="7"/>
      <c r="C33" s="35">
        <v>4260</v>
      </c>
      <c r="D33" s="19" t="s">
        <v>149</v>
      </c>
      <c r="E33" s="28">
        <v>2500</v>
      </c>
    </row>
    <row r="34" spans="1:5" ht="12.75">
      <c r="A34" s="7"/>
      <c r="B34" s="7"/>
      <c r="C34" s="35">
        <v>4300</v>
      </c>
      <c r="D34" s="19" t="s">
        <v>132</v>
      </c>
      <c r="E34" s="26">
        <v>10000</v>
      </c>
    </row>
    <row r="35" spans="1:5" ht="12.75">
      <c r="A35" s="7"/>
      <c r="B35" s="7"/>
      <c r="C35" s="35">
        <v>4410</v>
      </c>
      <c r="D35" s="19" t="s">
        <v>150</v>
      </c>
      <c r="E35" s="28">
        <v>1800</v>
      </c>
    </row>
    <row r="36" spans="1:5" ht="12.75">
      <c r="A36" s="7"/>
      <c r="B36" s="7"/>
      <c r="C36" s="35">
        <v>4440</v>
      </c>
      <c r="D36" s="19" t="s">
        <v>176</v>
      </c>
      <c r="E36" s="28">
        <v>2400</v>
      </c>
    </row>
    <row r="37" spans="1:5" ht="12.75">
      <c r="A37" s="7"/>
      <c r="B37" s="23">
        <v>85213</v>
      </c>
      <c r="C37" s="7"/>
      <c r="D37" s="19" t="s">
        <v>392</v>
      </c>
      <c r="E37" s="26">
        <v>29000</v>
      </c>
    </row>
    <row r="38" spans="1:5" ht="12.75">
      <c r="A38" s="7"/>
      <c r="B38" s="7"/>
      <c r="C38" s="7"/>
      <c r="D38" s="19" t="s">
        <v>393</v>
      </c>
      <c r="E38" s="8"/>
    </row>
    <row r="39" spans="1:5" ht="12.75">
      <c r="A39" s="7"/>
      <c r="B39" s="7"/>
      <c r="C39" s="7"/>
      <c r="D39" s="19" t="s">
        <v>130</v>
      </c>
      <c r="E39" s="26">
        <v>29000</v>
      </c>
    </row>
    <row r="40" spans="1:5" ht="12.75">
      <c r="A40" s="7"/>
      <c r="B40" s="7"/>
      <c r="C40" s="35">
        <v>4130</v>
      </c>
      <c r="D40" s="19" t="s">
        <v>206</v>
      </c>
      <c r="E40" s="26">
        <v>29000</v>
      </c>
    </row>
    <row r="41" spans="1:5" ht="12.75">
      <c r="A41" s="7"/>
      <c r="B41" s="23">
        <v>85214</v>
      </c>
      <c r="C41" s="7"/>
      <c r="D41" s="19" t="s">
        <v>92</v>
      </c>
      <c r="E41" s="29">
        <v>181000</v>
      </c>
    </row>
    <row r="42" spans="1:5" ht="12.75">
      <c r="A42" s="7"/>
      <c r="B42" s="7"/>
      <c r="C42" s="7"/>
      <c r="D42" s="19" t="s">
        <v>130</v>
      </c>
      <c r="E42" s="29">
        <v>181000</v>
      </c>
    </row>
    <row r="43" spans="1:5" ht="12.75">
      <c r="A43" s="7"/>
      <c r="B43" s="7"/>
      <c r="C43" s="35">
        <v>3110</v>
      </c>
      <c r="D43" s="19" t="s">
        <v>205</v>
      </c>
      <c r="E43" s="29">
        <v>181000</v>
      </c>
    </row>
    <row r="44" spans="1:5" ht="12.75">
      <c r="A44" s="9"/>
      <c r="B44" s="9"/>
      <c r="C44" s="9"/>
      <c r="D44" s="31" t="s">
        <v>264</v>
      </c>
      <c r="E44" s="42">
        <v>4226163</v>
      </c>
    </row>
  </sheetData>
  <printOptions/>
  <pageMargins left="0.69" right="0.56" top="1" bottom="1" header="0.5" footer="0.5"/>
  <pageSetup firstPageNumber="18" useFirstPageNumber="1" horizontalDpi="600" verticalDpi="600" orientation="portrait" paperSize="9" r:id="rId2"/>
  <headerFooter alignWithMargins="0">
    <oddHeader>&amp;L&amp;"Arial,Pogrubiony"BUDŻET GMINY PACZKÓW NA 2007R.&amp;R&amp;8Zał. nr 6
Plan wydatków na zadania zlecone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8"/>
  <sheetViews>
    <sheetView showGridLines="0" workbookViewId="0" topLeftCell="A64">
      <selection activeCell="A1" sqref="A1:C16384"/>
    </sheetView>
  </sheetViews>
  <sheetFormatPr defaultColWidth="9.140625" defaultRowHeight="12.75"/>
  <cols>
    <col min="1" max="1" width="5.57421875" style="11" bestFit="1" customWidth="1"/>
    <col min="2" max="2" width="7.140625" style="11" bestFit="1" customWidth="1"/>
    <col min="3" max="3" width="5.00390625" style="11" bestFit="1" customWidth="1"/>
    <col min="4" max="4" width="60.7109375" style="2" customWidth="1"/>
    <col min="5" max="5" width="16.140625" style="2" customWidth="1"/>
    <col min="6" max="16384" width="8.00390625" style="2" customWidth="1"/>
  </cols>
  <sheetData>
    <row r="1" spans="1:5" ht="12.75">
      <c r="A1" s="13" t="s">
        <v>33</v>
      </c>
      <c r="B1" s="13" t="s">
        <v>420</v>
      </c>
      <c r="C1" s="13" t="s">
        <v>419</v>
      </c>
      <c r="D1" s="13" t="s">
        <v>35</v>
      </c>
      <c r="E1" s="14" t="s">
        <v>374</v>
      </c>
    </row>
    <row r="2" spans="1:5" ht="12.75">
      <c r="A2" s="21">
        <v>400</v>
      </c>
      <c r="B2" s="7"/>
      <c r="C2" s="7"/>
      <c r="D2" s="16" t="s">
        <v>138</v>
      </c>
      <c r="E2" s="30">
        <v>158600</v>
      </c>
    </row>
    <row r="3" spans="1:5" ht="12.75">
      <c r="A3" s="7"/>
      <c r="B3" s="23">
        <v>40002</v>
      </c>
      <c r="C3" s="7"/>
      <c r="D3" s="19" t="s">
        <v>140</v>
      </c>
      <c r="E3" s="29">
        <v>158600</v>
      </c>
    </row>
    <row r="4" spans="1:5" ht="12.75">
      <c r="A4" s="7"/>
      <c r="B4" s="7"/>
      <c r="C4" s="35">
        <v>6050</v>
      </c>
      <c r="D4" s="19" t="s">
        <v>142</v>
      </c>
      <c r="E4" s="29">
        <v>158600</v>
      </c>
    </row>
    <row r="5" spans="1:5" ht="12.75">
      <c r="A5" s="7"/>
      <c r="B5" s="7"/>
      <c r="C5" s="7"/>
      <c r="D5" s="19" t="s">
        <v>287</v>
      </c>
      <c r="E5" s="8"/>
    </row>
    <row r="6" spans="1:5" ht="12.75">
      <c r="A6" s="7"/>
      <c r="B6" s="7"/>
      <c r="C6" s="7"/>
      <c r="D6" s="19" t="s">
        <v>288</v>
      </c>
      <c r="E6" s="29">
        <v>158600</v>
      </c>
    </row>
    <row r="7" spans="1:5" ht="12.75">
      <c r="A7" s="21">
        <v>600</v>
      </c>
      <c r="B7" s="7"/>
      <c r="C7" s="7"/>
      <c r="D7" s="16" t="s">
        <v>41</v>
      </c>
      <c r="E7" s="22">
        <v>2787000</v>
      </c>
    </row>
    <row r="8" spans="1:5" ht="12.75">
      <c r="A8" s="7"/>
      <c r="B8" s="23">
        <v>60016</v>
      </c>
      <c r="C8" s="7"/>
      <c r="D8" s="19" t="s">
        <v>43</v>
      </c>
      <c r="E8" s="24">
        <v>2787000</v>
      </c>
    </row>
    <row r="9" spans="1:5" ht="12.75">
      <c r="A9" s="7"/>
      <c r="B9" s="7"/>
      <c r="C9" s="35">
        <v>6050</v>
      </c>
      <c r="D9" s="19" t="s">
        <v>142</v>
      </c>
      <c r="E9" s="29">
        <v>115000</v>
      </c>
    </row>
    <row r="10" spans="1:5" ht="12.75">
      <c r="A10" s="7"/>
      <c r="B10" s="7"/>
      <c r="C10" s="7"/>
      <c r="D10" s="19" t="s">
        <v>287</v>
      </c>
      <c r="E10" s="8"/>
    </row>
    <row r="11" spans="1:5" ht="12.75">
      <c r="A11" s="7"/>
      <c r="B11" s="7"/>
      <c r="C11" s="7"/>
      <c r="D11" s="19" t="s">
        <v>432</v>
      </c>
      <c r="E11" s="28">
        <v>8000</v>
      </c>
    </row>
    <row r="12" spans="1:5" ht="12.75">
      <c r="A12" s="7"/>
      <c r="B12" s="7"/>
      <c r="C12" s="7"/>
      <c r="D12" s="19" t="s">
        <v>433</v>
      </c>
      <c r="E12" s="26">
        <v>10000</v>
      </c>
    </row>
    <row r="13" spans="1:5" ht="12.75">
      <c r="A13" s="7"/>
      <c r="B13" s="7"/>
      <c r="C13" s="7"/>
      <c r="D13" s="19" t="s">
        <v>434</v>
      </c>
      <c r="E13" s="8"/>
    </row>
    <row r="14" spans="1:5" ht="12.75">
      <c r="A14" s="7"/>
      <c r="B14" s="7"/>
      <c r="C14" s="7"/>
      <c r="D14" s="19" t="s">
        <v>291</v>
      </c>
      <c r="E14" s="26">
        <v>59000</v>
      </c>
    </row>
    <row r="15" spans="1:5" ht="12.75">
      <c r="A15" s="7"/>
      <c r="B15" s="7"/>
      <c r="C15" s="7"/>
      <c r="D15" s="19" t="s">
        <v>290</v>
      </c>
      <c r="E15" s="26">
        <v>30000</v>
      </c>
    </row>
    <row r="16" spans="1:5" ht="12.75">
      <c r="A16" s="7"/>
      <c r="B16" s="7"/>
      <c r="C16" s="7"/>
      <c r="D16" s="19" t="s">
        <v>289</v>
      </c>
      <c r="E16" s="28">
        <v>8000</v>
      </c>
    </row>
    <row r="17" spans="1:5" ht="12.75">
      <c r="A17" s="7"/>
      <c r="B17" s="7"/>
      <c r="C17" s="35">
        <v>6058</v>
      </c>
      <c r="D17" s="19" t="s">
        <v>142</v>
      </c>
      <c r="E17" s="24">
        <v>1820780</v>
      </c>
    </row>
    <row r="18" spans="1:5" ht="12.75">
      <c r="A18" s="7"/>
      <c r="B18" s="7"/>
      <c r="C18" s="7"/>
      <c r="D18" s="19" t="s">
        <v>287</v>
      </c>
      <c r="E18" s="8"/>
    </row>
    <row r="19" spans="1:5" ht="12.75">
      <c r="A19" s="7"/>
      <c r="B19" s="7"/>
      <c r="C19" s="7"/>
      <c r="D19" s="19" t="s">
        <v>433</v>
      </c>
      <c r="E19" s="24">
        <v>1820780</v>
      </c>
    </row>
    <row r="20" spans="1:5" ht="12.75">
      <c r="A20" s="7"/>
      <c r="B20" s="7"/>
      <c r="C20" s="7"/>
      <c r="D20" s="19" t="s">
        <v>434</v>
      </c>
      <c r="E20" s="8"/>
    </row>
    <row r="21" spans="1:5" ht="12.75">
      <c r="A21" s="7"/>
      <c r="B21" s="7"/>
      <c r="C21" s="35">
        <v>6059</v>
      </c>
      <c r="D21" s="19" t="s">
        <v>142</v>
      </c>
      <c r="E21" s="29">
        <v>851220</v>
      </c>
    </row>
    <row r="22" spans="1:5" ht="12.75">
      <c r="A22" s="7"/>
      <c r="B22" s="7"/>
      <c r="C22" s="7"/>
      <c r="D22" s="19" t="s">
        <v>287</v>
      </c>
      <c r="E22" s="8"/>
    </row>
    <row r="23" spans="1:5" ht="12.75">
      <c r="A23" s="7"/>
      <c r="B23" s="7"/>
      <c r="C23" s="7"/>
      <c r="D23" s="19" t="s">
        <v>433</v>
      </c>
      <c r="E23" s="29">
        <v>851220</v>
      </c>
    </row>
    <row r="24" spans="1:5" ht="12.75">
      <c r="A24" s="7"/>
      <c r="B24" s="7"/>
      <c r="C24" s="7"/>
      <c r="D24" s="19" t="s">
        <v>434</v>
      </c>
      <c r="E24" s="8"/>
    </row>
    <row r="25" spans="1:5" ht="12.75">
      <c r="A25" s="21">
        <v>700</v>
      </c>
      <c r="B25" s="7"/>
      <c r="C25" s="7"/>
      <c r="D25" s="16" t="s">
        <v>45</v>
      </c>
      <c r="E25" s="30">
        <v>355200</v>
      </c>
    </row>
    <row r="26" spans="1:5" ht="12.75">
      <c r="A26" s="7"/>
      <c r="B26" s="23">
        <v>70005</v>
      </c>
      <c r="C26" s="7"/>
      <c r="D26" s="19" t="s">
        <v>47</v>
      </c>
      <c r="E26" s="29">
        <v>355200</v>
      </c>
    </row>
    <row r="27" spans="1:5" ht="12.75">
      <c r="A27" s="7"/>
      <c r="B27" s="7"/>
      <c r="C27" s="35">
        <v>6050</v>
      </c>
      <c r="D27" s="19" t="s">
        <v>142</v>
      </c>
      <c r="E27" s="29">
        <v>355200</v>
      </c>
    </row>
    <row r="28" spans="1:5" ht="12.75">
      <c r="A28" s="7"/>
      <c r="B28" s="7"/>
      <c r="C28" s="7"/>
      <c r="D28" s="19" t="s">
        <v>287</v>
      </c>
      <c r="E28" s="8"/>
    </row>
    <row r="29" spans="1:5" ht="12.75">
      <c r="A29" s="7"/>
      <c r="B29" s="7"/>
      <c r="C29" s="7"/>
      <c r="D29" s="19" t="s">
        <v>453</v>
      </c>
      <c r="E29" s="26">
        <v>20000</v>
      </c>
    </row>
    <row r="30" spans="1:5" ht="12.75">
      <c r="A30" s="7"/>
      <c r="B30" s="7"/>
      <c r="C30" s="7"/>
      <c r="D30" s="19" t="s">
        <v>454</v>
      </c>
      <c r="E30" s="26">
        <v>71200</v>
      </c>
    </row>
    <row r="31" spans="1:5" ht="12.75">
      <c r="A31" s="7"/>
      <c r="B31" s="7"/>
      <c r="C31" s="7"/>
      <c r="D31" s="19" t="s">
        <v>296</v>
      </c>
      <c r="E31" s="26">
        <v>64000</v>
      </c>
    </row>
    <row r="32" spans="1:5" ht="12.75">
      <c r="A32" s="7"/>
      <c r="B32" s="7"/>
      <c r="C32" s="7"/>
      <c r="D32" s="19" t="s">
        <v>295</v>
      </c>
      <c r="E32" s="26">
        <v>60000</v>
      </c>
    </row>
    <row r="33" spans="1:5" ht="12.75">
      <c r="A33" s="7"/>
      <c r="B33" s="7"/>
      <c r="C33" s="7"/>
      <c r="D33" s="19" t="s">
        <v>294</v>
      </c>
      <c r="E33" s="43">
        <v>0</v>
      </c>
    </row>
    <row r="34" spans="1:5" ht="12.75">
      <c r="A34" s="7"/>
      <c r="B34" s="7"/>
      <c r="C34" s="7"/>
      <c r="D34" s="19" t="s">
        <v>455</v>
      </c>
      <c r="E34" s="26">
        <v>30000</v>
      </c>
    </row>
    <row r="35" spans="1:5" ht="12.75">
      <c r="A35" s="7"/>
      <c r="B35" s="7"/>
      <c r="C35" s="7"/>
      <c r="D35" s="19" t="s">
        <v>293</v>
      </c>
      <c r="E35" s="29">
        <v>110000</v>
      </c>
    </row>
    <row r="36" spans="1:5" ht="12.75">
      <c r="A36" s="21">
        <v>710</v>
      </c>
      <c r="B36" s="7"/>
      <c r="C36" s="7"/>
      <c r="D36" s="16" t="s">
        <v>155</v>
      </c>
      <c r="E36" s="30">
        <v>107980</v>
      </c>
    </row>
    <row r="37" spans="1:5" ht="12.75">
      <c r="A37" s="7"/>
      <c r="B37" s="23">
        <v>71035</v>
      </c>
      <c r="C37" s="7"/>
      <c r="D37" s="19" t="s">
        <v>161</v>
      </c>
      <c r="E37" s="29">
        <v>107980</v>
      </c>
    </row>
    <row r="38" spans="1:5" ht="12.75">
      <c r="A38" s="7"/>
      <c r="B38" s="7"/>
      <c r="C38" s="35">
        <v>6050</v>
      </c>
      <c r="D38" s="19" t="s">
        <v>142</v>
      </c>
      <c r="E38" s="29">
        <v>107980</v>
      </c>
    </row>
    <row r="39" spans="1:5" ht="12.75">
      <c r="A39" s="7"/>
      <c r="B39" s="7"/>
      <c r="C39" s="7"/>
      <c r="D39" s="19" t="s">
        <v>287</v>
      </c>
      <c r="E39" s="8"/>
    </row>
    <row r="40" spans="1:5" ht="12.75">
      <c r="A40" s="7"/>
      <c r="B40" s="7"/>
      <c r="C40" s="7"/>
      <c r="D40" s="19" t="s">
        <v>297</v>
      </c>
      <c r="E40" s="29">
        <v>107980</v>
      </c>
    </row>
    <row r="41" spans="1:5" ht="12.75">
      <c r="A41" s="21">
        <v>750</v>
      </c>
      <c r="B41" s="7"/>
      <c r="C41" s="7"/>
      <c r="D41" s="16" t="s">
        <v>49</v>
      </c>
      <c r="E41" s="25">
        <v>67000</v>
      </c>
    </row>
    <row r="42" spans="1:5" ht="12.75">
      <c r="A42" s="7"/>
      <c r="B42" s="23">
        <v>75023</v>
      </c>
      <c r="C42" s="7"/>
      <c r="D42" s="19" t="s">
        <v>169</v>
      </c>
      <c r="E42" s="26">
        <v>67000</v>
      </c>
    </row>
    <row r="43" spans="1:5" ht="12.75">
      <c r="A43" s="7"/>
      <c r="B43" s="7"/>
      <c r="C43" s="35">
        <v>6050</v>
      </c>
      <c r="D43" s="19" t="s">
        <v>142</v>
      </c>
      <c r="E43" s="26">
        <v>37000</v>
      </c>
    </row>
    <row r="44" spans="1:5" ht="12.75">
      <c r="A44" s="7"/>
      <c r="B44" s="7"/>
      <c r="C44" s="7"/>
      <c r="D44" s="19" t="s">
        <v>287</v>
      </c>
      <c r="E44" s="8"/>
    </row>
    <row r="45" spans="1:5" ht="12.75">
      <c r="A45" s="7"/>
      <c r="B45" s="7"/>
      <c r="C45" s="7"/>
      <c r="D45" s="19" t="s">
        <v>300</v>
      </c>
      <c r="E45" s="28">
        <v>2000</v>
      </c>
    </row>
    <row r="46" spans="1:5" ht="12.75">
      <c r="A46" s="7"/>
      <c r="B46" s="7"/>
      <c r="C46" s="7"/>
      <c r="D46" s="19" t="s">
        <v>299</v>
      </c>
      <c r="E46" s="26">
        <v>20000</v>
      </c>
    </row>
    <row r="47" spans="1:5" ht="12.75">
      <c r="A47" s="7"/>
      <c r="B47" s="7"/>
      <c r="C47" s="7"/>
      <c r="D47" s="19" t="s">
        <v>459</v>
      </c>
      <c r="E47" s="26">
        <v>15000</v>
      </c>
    </row>
    <row r="48" spans="1:5" ht="12.75">
      <c r="A48" s="7"/>
      <c r="B48" s="7"/>
      <c r="C48" s="35">
        <v>6060</v>
      </c>
      <c r="D48" s="19" t="s">
        <v>177</v>
      </c>
      <c r="E48" s="26">
        <v>30000</v>
      </c>
    </row>
    <row r="49" spans="1:5" ht="12.75">
      <c r="A49" s="7"/>
      <c r="B49" s="7"/>
      <c r="C49" s="7"/>
      <c r="D49" s="19" t="s">
        <v>287</v>
      </c>
      <c r="E49" s="8"/>
    </row>
    <row r="50" spans="1:5" ht="12.75">
      <c r="A50" s="7"/>
      <c r="B50" s="7"/>
      <c r="C50" s="7"/>
      <c r="D50" s="19" t="s">
        <v>298</v>
      </c>
      <c r="E50" s="28">
        <v>6000</v>
      </c>
    </row>
    <row r="51" spans="1:5" ht="12.75">
      <c r="A51" s="7"/>
      <c r="B51" s="7"/>
      <c r="C51" s="7"/>
      <c r="D51" s="19" t="s">
        <v>460</v>
      </c>
      <c r="E51" s="28">
        <v>4000</v>
      </c>
    </row>
    <row r="52" spans="1:5" ht="12.75">
      <c r="A52" s="7"/>
      <c r="B52" s="7"/>
      <c r="C52" s="7"/>
      <c r="D52" s="19" t="s">
        <v>461</v>
      </c>
      <c r="E52" s="26">
        <v>20000</v>
      </c>
    </row>
    <row r="53" spans="1:5" ht="12.75">
      <c r="A53" s="21">
        <v>754</v>
      </c>
      <c r="B53" s="7"/>
      <c r="C53" s="7"/>
      <c r="D53" s="16" t="s">
        <v>57</v>
      </c>
      <c r="E53" s="25">
        <v>11635</v>
      </c>
    </row>
    <row r="54" spans="1:5" ht="12.75">
      <c r="A54" s="7"/>
      <c r="B54" s="23">
        <v>75416</v>
      </c>
      <c r="C54" s="7"/>
      <c r="D54" s="19" t="s">
        <v>61</v>
      </c>
      <c r="E54" s="26">
        <v>11635</v>
      </c>
    </row>
    <row r="55" spans="1:5" ht="12.75">
      <c r="A55" s="7"/>
      <c r="B55" s="7"/>
      <c r="C55" s="35">
        <v>6050</v>
      </c>
      <c r="D55" s="19" t="s">
        <v>142</v>
      </c>
      <c r="E55" s="26">
        <v>11635</v>
      </c>
    </row>
    <row r="56" spans="1:5" ht="12.75">
      <c r="A56" s="7"/>
      <c r="B56" s="7"/>
      <c r="C56" s="7"/>
      <c r="D56" s="19" t="s">
        <v>287</v>
      </c>
      <c r="E56" s="8"/>
    </row>
    <row r="57" spans="1:5" ht="12.75">
      <c r="A57" s="7"/>
      <c r="B57" s="7"/>
      <c r="C57" s="7"/>
      <c r="D57" s="19" t="s">
        <v>469</v>
      </c>
      <c r="E57" s="26">
        <v>11635</v>
      </c>
    </row>
    <row r="58" spans="1:5" ht="12.75">
      <c r="A58" s="21">
        <v>801</v>
      </c>
      <c r="B58" s="7"/>
      <c r="C58" s="7"/>
      <c r="D58" s="16" t="s">
        <v>72</v>
      </c>
      <c r="E58" s="30">
        <v>110000</v>
      </c>
    </row>
    <row r="59" spans="1:5" ht="12.75">
      <c r="A59" s="7"/>
      <c r="B59" s="23">
        <v>80101</v>
      </c>
      <c r="C59" s="7"/>
      <c r="D59" s="19" t="s">
        <v>74</v>
      </c>
      <c r="E59" s="26">
        <v>30000</v>
      </c>
    </row>
    <row r="60" spans="1:5" ht="12.75">
      <c r="A60" s="7"/>
      <c r="B60" s="7"/>
      <c r="C60" s="35">
        <v>6050</v>
      </c>
      <c r="D60" s="19" t="s">
        <v>142</v>
      </c>
      <c r="E60" s="26">
        <v>30000</v>
      </c>
    </row>
    <row r="61" spans="1:5" ht="12.75">
      <c r="A61" s="7"/>
      <c r="B61" s="7"/>
      <c r="C61" s="7"/>
      <c r="D61" s="19" t="s">
        <v>287</v>
      </c>
      <c r="E61" s="8"/>
    </row>
    <row r="62" spans="1:5" ht="12.75">
      <c r="A62" s="7"/>
      <c r="B62" s="7"/>
      <c r="C62" s="7"/>
      <c r="D62" s="19" t="s">
        <v>477</v>
      </c>
      <c r="E62" s="26">
        <v>30000</v>
      </c>
    </row>
    <row r="63" spans="1:5" ht="12.75">
      <c r="A63" s="7"/>
      <c r="B63" s="23">
        <v>80104</v>
      </c>
      <c r="C63" s="7"/>
      <c r="D63" s="19" t="s">
        <v>389</v>
      </c>
      <c r="E63" s="26">
        <v>80000</v>
      </c>
    </row>
    <row r="64" spans="1:5" ht="12.75">
      <c r="A64" s="7"/>
      <c r="B64" s="7"/>
      <c r="C64" s="35">
        <v>6050</v>
      </c>
      <c r="D64" s="19" t="s">
        <v>142</v>
      </c>
      <c r="E64" s="26">
        <v>80000</v>
      </c>
    </row>
    <row r="65" spans="1:5" ht="12.75">
      <c r="A65" s="7"/>
      <c r="B65" s="7"/>
      <c r="C65" s="7"/>
      <c r="D65" s="19" t="s">
        <v>287</v>
      </c>
      <c r="E65" s="8"/>
    </row>
    <row r="66" spans="1:5" ht="12.75">
      <c r="A66" s="7"/>
      <c r="B66" s="7"/>
      <c r="C66" s="7"/>
      <c r="D66" s="19" t="s">
        <v>306</v>
      </c>
      <c r="E66" s="26">
        <v>20000</v>
      </c>
    </row>
    <row r="67" spans="1:5" ht="12.75">
      <c r="A67" s="7"/>
      <c r="B67" s="7"/>
      <c r="C67" s="7"/>
      <c r="D67" s="19" t="s">
        <v>305</v>
      </c>
      <c r="E67" s="26">
        <v>60000</v>
      </c>
    </row>
    <row r="68" spans="1:5" ht="12.75">
      <c r="A68" s="21">
        <v>851</v>
      </c>
      <c r="B68" s="7"/>
      <c r="C68" s="7"/>
      <c r="D68" s="16" t="s">
        <v>80</v>
      </c>
      <c r="E68" s="27">
        <v>4000</v>
      </c>
    </row>
    <row r="69" spans="1:5" ht="12.75">
      <c r="A69" s="7"/>
      <c r="B69" s="23">
        <v>85154</v>
      </c>
      <c r="C69" s="7"/>
      <c r="D69" s="19" t="s">
        <v>82</v>
      </c>
      <c r="E69" s="28">
        <v>4000</v>
      </c>
    </row>
    <row r="70" spans="1:5" ht="12.75">
      <c r="A70" s="7"/>
      <c r="B70" s="7"/>
      <c r="C70" s="35">
        <v>6050</v>
      </c>
      <c r="D70" s="19" t="s">
        <v>142</v>
      </c>
      <c r="E70" s="28">
        <v>4000</v>
      </c>
    </row>
    <row r="71" spans="1:5" ht="12.75">
      <c r="A71" s="7"/>
      <c r="B71" s="7"/>
      <c r="C71" s="7"/>
      <c r="D71" s="19" t="s">
        <v>287</v>
      </c>
      <c r="E71" s="8"/>
    </row>
    <row r="72" spans="1:5" ht="12.75">
      <c r="A72" s="7"/>
      <c r="B72" s="7"/>
      <c r="C72" s="7"/>
      <c r="D72" s="19" t="s">
        <v>489</v>
      </c>
      <c r="E72" s="28">
        <v>4000</v>
      </c>
    </row>
    <row r="73" spans="1:5" ht="12.75">
      <c r="A73" s="21">
        <v>900</v>
      </c>
      <c r="B73" s="7"/>
      <c r="C73" s="7"/>
      <c r="D73" s="16" t="s">
        <v>99</v>
      </c>
      <c r="E73" s="30">
        <v>409000</v>
      </c>
    </row>
    <row r="74" spans="1:5" ht="12.75">
      <c r="A74" s="7"/>
      <c r="B74" s="23">
        <v>90001</v>
      </c>
      <c r="C74" s="7"/>
      <c r="D74" s="19" t="s">
        <v>215</v>
      </c>
      <c r="E74" s="29">
        <v>320000</v>
      </c>
    </row>
    <row r="75" spans="1:5" ht="12.75">
      <c r="A75" s="7"/>
      <c r="B75" s="7"/>
      <c r="C75" s="35">
        <v>6050</v>
      </c>
      <c r="D75" s="19" t="s">
        <v>142</v>
      </c>
      <c r="E75" s="29">
        <v>220000</v>
      </c>
    </row>
    <row r="76" spans="1:5" ht="12.75">
      <c r="A76" s="7"/>
      <c r="B76" s="7"/>
      <c r="C76" s="7"/>
      <c r="D76" s="19" t="s">
        <v>287</v>
      </c>
      <c r="E76" s="8"/>
    </row>
    <row r="77" spans="1:5" ht="12.75">
      <c r="A77" s="7"/>
      <c r="B77" s="7"/>
      <c r="C77" s="7"/>
      <c r="D77" s="19" t="s">
        <v>303</v>
      </c>
      <c r="E77" s="43">
        <v>0</v>
      </c>
    </row>
    <row r="78" spans="1:5" ht="12.75">
      <c r="A78" s="7"/>
      <c r="B78" s="7"/>
      <c r="C78" s="7"/>
      <c r="D78" s="19" t="s">
        <v>302</v>
      </c>
      <c r="E78" s="26">
        <v>60000</v>
      </c>
    </row>
    <row r="79" spans="1:5" ht="12.75">
      <c r="A79" s="7"/>
      <c r="B79" s="7"/>
      <c r="C79" s="7"/>
      <c r="D79" s="19" t="s">
        <v>301</v>
      </c>
      <c r="E79" s="29">
        <v>160000</v>
      </c>
    </row>
    <row r="80" spans="1:5" ht="12.75">
      <c r="A80" s="7"/>
      <c r="B80" s="7"/>
      <c r="C80" s="35">
        <v>6210</v>
      </c>
      <c r="D80" s="19" t="s">
        <v>496</v>
      </c>
      <c r="E80" s="29">
        <v>100000</v>
      </c>
    </row>
    <row r="81" spans="1:5" ht="12.75">
      <c r="A81" s="7"/>
      <c r="B81" s="7"/>
      <c r="C81" s="7"/>
      <c r="D81" s="19" t="s">
        <v>497</v>
      </c>
      <c r="E81" s="8"/>
    </row>
    <row r="82" spans="1:5" ht="12.75">
      <c r="A82" s="7"/>
      <c r="B82" s="7"/>
      <c r="C82" s="7"/>
      <c r="D82" s="19" t="s">
        <v>287</v>
      </c>
      <c r="E82" s="8"/>
    </row>
    <row r="83" spans="1:5" ht="12.75">
      <c r="A83" s="7"/>
      <c r="B83" s="7"/>
      <c r="C83" s="7"/>
      <c r="D83" s="19" t="s">
        <v>303</v>
      </c>
      <c r="E83" s="29">
        <v>100000</v>
      </c>
    </row>
    <row r="84" spans="1:5" ht="12.75">
      <c r="A84" s="7"/>
      <c r="B84" s="23">
        <v>90015</v>
      </c>
      <c r="C84" s="7"/>
      <c r="D84" s="19" t="s">
        <v>226</v>
      </c>
      <c r="E84" s="26">
        <v>89000</v>
      </c>
    </row>
    <row r="85" spans="1:5" ht="12.75">
      <c r="A85" s="7"/>
      <c r="B85" s="7"/>
      <c r="C85" s="35">
        <v>6050</v>
      </c>
      <c r="D85" s="19" t="s">
        <v>142</v>
      </c>
      <c r="E85" s="26">
        <v>89000</v>
      </c>
    </row>
    <row r="86" spans="1:5" ht="12.75">
      <c r="A86" s="7"/>
      <c r="B86" s="7"/>
      <c r="C86" s="7"/>
      <c r="D86" s="19" t="s">
        <v>287</v>
      </c>
      <c r="E86" s="8"/>
    </row>
    <row r="87" spans="1:5" ht="12.75">
      <c r="A87" s="7"/>
      <c r="B87" s="7"/>
      <c r="C87" s="7"/>
      <c r="D87" s="19" t="s">
        <v>509</v>
      </c>
      <c r="E87" s="26">
        <v>20000</v>
      </c>
    </row>
    <row r="88" spans="1:5" ht="12.75">
      <c r="A88" s="7"/>
      <c r="B88" s="7"/>
      <c r="C88" s="7"/>
      <c r="D88" s="19" t="s">
        <v>510</v>
      </c>
      <c r="E88" s="26">
        <v>15000</v>
      </c>
    </row>
    <row r="89" spans="1:5" ht="12.75">
      <c r="A89" s="7"/>
      <c r="B89" s="7"/>
      <c r="C89" s="7"/>
      <c r="D89" s="19" t="s">
        <v>304</v>
      </c>
      <c r="E89" s="26">
        <v>15000</v>
      </c>
    </row>
    <row r="90" spans="1:5" ht="12.75">
      <c r="A90" s="7"/>
      <c r="B90" s="7"/>
      <c r="C90" s="7"/>
      <c r="D90" s="19" t="s">
        <v>511</v>
      </c>
      <c r="E90" s="26">
        <v>19000</v>
      </c>
    </row>
    <row r="91" spans="1:5" ht="12.75">
      <c r="A91" s="7"/>
      <c r="B91" s="7"/>
      <c r="C91" s="7"/>
      <c r="D91" s="19" t="s">
        <v>512</v>
      </c>
      <c r="E91" s="26">
        <v>10000</v>
      </c>
    </row>
    <row r="92" spans="1:5" ht="12.75">
      <c r="A92" s="7"/>
      <c r="B92" s="7"/>
      <c r="C92" s="7"/>
      <c r="D92" s="19" t="s">
        <v>513</v>
      </c>
      <c r="E92" s="26">
        <v>10000</v>
      </c>
    </row>
    <row r="93" spans="1:5" ht="12.75">
      <c r="A93" s="21">
        <v>921</v>
      </c>
      <c r="B93" s="7"/>
      <c r="C93" s="7"/>
      <c r="D93" s="16" t="s">
        <v>228</v>
      </c>
      <c r="E93" s="25">
        <v>14000</v>
      </c>
    </row>
    <row r="94" spans="1:5" ht="12.75">
      <c r="A94" s="7"/>
      <c r="B94" s="23">
        <v>92109</v>
      </c>
      <c r="C94" s="7"/>
      <c r="D94" s="19" t="s">
        <v>235</v>
      </c>
      <c r="E94" s="26">
        <v>14000</v>
      </c>
    </row>
    <row r="95" spans="1:5" ht="12.75">
      <c r="A95" s="7"/>
      <c r="B95" s="7"/>
      <c r="C95" s="35">
        <v>6050</v>
      </c>
      <c r="D95" s="19" t="s">
        <v>142</v>
      </c>
      <c r="E95" s="26">
        <v>14000</v>
      </c>
    </row>
    <row r="96" spans="1:5" ht="12.75">
      <c r="A96" s="7"/>
      <c r="B96" s="7"/>
      <c r="C96" s="7"/>
      <c r="D96" s="19" t="s">
        <v>287</v>
      </c>
      <c r="E96" s="8"/>
    </row>
    <row r="97" spans="1:5" ht="12.75">
      <c r="A97" s="7"/>
      <c r="B97" s="7"/>
      <c r="C97" s="7"/>
      <c r="D97" s="19" t="s">
        <v>521</v>
      </c>
      <c r="E97" s="26">
        <v>14000</v>
      </c>
    </row>
    <row r="98" spans="1:5" ht="12.75">
      <c r="A98" s="9"/>
      <c r="B98" s="9"/>
      <c r="C98" s="9"/>
      <c r="D98" s="31" t="s">
        <v>264</v>
      </c>
      <c r="E98" s="42">
        <v>4024415</v>
      </c>
    </row>
  </sheetData>
  <printOptions/>
  <pageMargins left="0.54" right="0.41" top="1" bottom="1" header="0.46" footer="0.5"/>
  <pageSetup firstPageNumber="19" useFirstPageNumber="1" horizontalDpi="600" verticalDpi="600" orientation="portrait" paperSize="9" r:id="rId2"/>
  <headerFooter alignWithMargins="0">
    <oddHeader>&amp;L&amp;"Arial,Pogrubiony"BUDŻET GMINY PACZKÓW NA 2007R.&amp;R&amp;8Zał. nr 7
Plan wydatków inwestycyjnych wg zadań</oddHead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E15" sqref="E15"/>
    </sheetView>
  </sheetViews>
  <sheetFormatPr defaultColWidth="9.140625" defaultRowHeight="12.75"/>
  <cols>
    <col min="1" max="1" width="5.57421875" style="61" bestFit="1" customWidth="1"/>
    <col min="2" max="2" width="7.140625" style="61" bestFit="1" customWidth="1"/>
    <col min="3" max="3" width="5.00390625" style="61" bestFit="1" customWidth="1"/>
    <col min="4" max="4" width="57.7109375" style="61" customWidth="1"/>
    <col min="5" max="5" width="14.140625" style="82" bestFit="1" customWidth="1"/>
    <col min="6" max="16384" width="9.140625" style="61" customWidth="1"/>
  </cols>
  <sheetData>
    <row r="1" spans="1:5" ht="12.75">
      <c r="A1" s="59" t="s">
        <v>33</v>
      </c>
      <c r="B1" s="59" t="s">
        <v>420</v>
      </c>
      <c r="C1" s="59" t="s">
        <v>419</v>
      </c>
      <c r="D1" s="59" t="s">
        <v>35</v>
      </c>
      <c r="E1" s="60" t="s">
        <v>32</v>
      </c>
    </row>
    <row r="2" spans="1:5" ht="12.75">
      <c r="A2" s="59" t="s">
        <v>40</v>
      </c>
      <c r="B2" s="59"/>
      <c r="C2" s="59"/>
      <c r="D2" s="62" t="s">
        <v>41</v>
      </c>
      <c r="E2" s="63">
        <f>SUM(E3)</f>
        <v>2672000</v>
      </c>
    </row>
    <row r="3" spans="1:5" ht="12.75">
      <c r="A3" s="64"/>
      <c r="B3" s="65" t="s">
        <v>42</v>
      </c>
      <c r="C3" s="65"/>
      <c r="D3" s="66" t="s">
        <v>43</v>
      </c>
      <c r="E3" s="67">
        <f>SUM(E4,E7)</f>
        <v>2672000</v>
      </c>
    </row>
    <row r="4" spans="1:5" ht="12.75">
      <c r="A4" s="64"/>
      <c r="B4" s="64"/>
      <c r="C4" s="65" t="s">
        <v>144</v>
      </c>
      <c r="D4" s="66" t="s">
        <v>142</v>
      </c>
      <c r="E4" s="67">
        <f>SUM(E6)</f>
        <v>1820780</v>
      </c>
    </row>
    <row r="5" spans="1:5" ht="12.75">
      <c r="A5" s="64"/>
      <c r="B5" s="64"/>
      <c r="C5" s="65"/>
      <c r="D5" s="68" t="s">
        <v>287</v>
      </c>
      <c r="E5" s="58"/>
    </row>
    <row r="6" spans="1:5" ht="25.5">
      <c r="A6" s="64"/>
      <c r="B6" s="64"/>
      <c r="C6" s="65"/>
      <c r="D6" s="68" t="s">
        <v>292</v>
      </c>
      <c r="E6" s="58">
        <v>1820780</v>
      </c>
    </row>
    <row r="7" spans="1:5" ht="12.75">
      <c r="A7" s="64"/>
      <c r="B7" s="64"/>
      <c r="C7" s="65" t="s">
        <v>145</v>
      </c>
      <c r="D7" s="66" t="s">
        <v>142</v>
      </c>
      <c r="E7" s="67">
        <f>SUM(E9)</f>
        <v>851220</v>
      </c>
    </row>
    <row r="8" spans="1:5" ht="12.75">
      <c r="A8" s="69"/>
      <c r="B8" s="69"/>
      <c r="C8" s="65"/>
      <c r="D8" s="68" t="s">
        <v>287</v>
      </c>
      <c r="E8" s="67"/>
    </row>
    <row r="9" spans="1:5" ht="25.5">
      <c r="A9" s="70"/>
      <c r="B9" s="70"/>
      <c r="C9" s="65"/>
      <c r="D9" s="68" t="s">
        <v>292</v>
      </c>
      <c r="E9" s="58">
        <v>851220</v>
      </c>
    </row>
    <row r="10" spans="1:6" ht="12.75">
      <c r="A10" s="139" t="s">
        <v>530</v>
      </c>
      <c r="B10" s="140"/>
      <c r="C10" s="140"/>
      <c r="D10" s="140"/>
      <c r="E10" s="141"/>
      <c r="F10" s="71"/>
    </row>
    <row r="11" spans="1:6" ht="12.75">
      <c r="A11" s="93"/>
      <c r="B11" s="93"/>
      <c r="C11" s="93"/>
      <c r="D11" s="93"/>
      <c r="E11" s="93"/>
      <c r="F11" s="71"/>
    </row>
    <row r="12" spans="1:5" ht="12.75">
      <c r="A12" s="72"/>
      <c r="B12" s="73"/>
      <c r="C12" s="73"/>
      <c r="D12" s="73"/>
      <c r="E12" s="74"/>
    </row>
    <row r="13" spans="1:5" ht="12.75">
      <c r="A13" s="59" t="s">
        <v>33</v>
      </c>
      <c r="B13" s="59" t="s">
        <v>420</v>
      </c>
      <c r="C13" s="59" t="s">
        <v>419</v>
      </c>
      <c r="D13" s="59" t="s">
        <v>35</v>
      </c>
      <c r="E13" s="60" t="s">
        <v>32</v>
      </c>
    </row>
    <row r="14" spans="1:5" ht="12.75">
      <c r="A14" s="83">
        <v>926</v>
      </c>
      <c r="B14" s="75"/>
      <c r="C14" s="76"/>
      <c r="D14" s="84" t="s">
        <v>240</v>
      </c>
      <c r="E14" s="85">
        <f>SUM(E15)</f>
        <v>94010</v>
      </c>
    </row>
    <row r="15" spans="1:5" ht="12.75">
      <c r="A15" s="77"/>
      <c r="B15" s="86">
        <v>92605</v>
      </c>
      <c r="C15" s="78"/>
      <c r="D15" s="19" t="s">
        <v>244</v>
      </c>
      <c r="E15" s="29">
        <f>SUM(E16,E20,E24,E28,E32,E36,E40,E44,E48,E52)</f>
        <v>94010</v>
      </c>
    </row>
    <row r="16" spans="1:5" ht="12.75">
      <c r="A16" s="77"/>
      <c r="B16" s="79"/>
      <c r="C16" s="40">
        <v>4118</v>
      </c>
      <c r="D16" s="19" t="s">
        <v>164</v>
      </c>
      <c r="E16" s="28">
        <v>2025</v>
      </c>
    </row>
    <row r="17" spans="1:5" ht="12.75">
      <c r="A17" s="77"/>
      <c r="B17" s="79"/>
      <c r="C17" s="8"/>
      <c r="D17" s="19" t="s">
        <v>287</v>
      </c>
      <c r="E17" s="8"/>
    </row>
    <row r="18" spans="1:5" ht="12.75">
      <c r="A18" s="77"/>
      <c r="B18" s="79"/>
      <c r="C18" s="80"/>
      <c r="D18" s="87" t="s">
        <v>527</v>
      </c>
      <c r="E18" s="90">
        <v>2025</v>
      </c>
    </row>
    <row r="19" spans="1:5" ht="12.75">
      <c r="A19" s="77"/>
      <c r="B19" s="79"/>
      <c r="C19" s="81"/>
      <c r="D19" s="88" t="s">
        <v>528</v>
      </c>
      <c r="E19" s="81"/>
    </row>
    <row r="20" spans="1:5" ht="12.75">
      <c r="A20" s="77"/>
      <c r="B20" s="79"/>
      <c r="C20" s="40">
        <v>4119</v>
      </c>
      <c r="D20" s="19" t="s">
        <v>164</v>
      </c>
      <c r="E20" s="20">
        <v>675</v>
      </c>
    </row>
    <row r="21" spans="1:5" ht="12.75">
      <c r="A21" s="77"/>
      <c r="B21" s="79"/>
      <c r="C21" s="8"/>
      <c r="D21" s="19" t="s">
        <v>287</v>
      </c>
      <c r="E21" s="8"/>
    </row>
    <row r="22" spans="1:5" ht="12.75">
      <c r="A22" s="77"/>
      <c r="B22" s="79"/>
      <c r="C22" s="80"/>
      <c r="D22" s="87" t="s">
        <v>527</v>
      </c>
      <c r="E22" s="91">
        <v>675</v>
      </c>
    </row>
    <row r="23" spans="1:5" ht="12.75">
      <c r="A23" s="77"/>
      <c r="B23" s="79"/>
      <c r="C23" s="81"/>
      <c r="D23" s="88" t="s">
        <v>528</v>
      </c>
      <c r="E23" s="81"/>
    </row>
    <row r="24" spans="1:5" ht="12.75">
      <c r="A24" s="77"/>
      <c r="B24" s="79"/>
      <c r="C24" s="40">
        <v>4128</v>
      </c>
      <c r="D24" s="19" t="s">
        <v>165</v>
      </c>
      <c r="E24" s="20">
        <v>300</v>
      </c>
    </row>
    <row r="25" spans="1:5" ht="12.75">
      <c r="A25" s="77"/>
      <c r="B25" s="79"/>
      <c r="C25" s="8"/>
      <c r="D25" s="19" t="s">
        <v>287</v>
      </c>
      <c r="E25" s="8"/>
    </row>
    <row r="26" spans="1:5" ht="12.75">
      <c r="A26" s="77"/>
      <c r="B26" s="79"/>
      <c r="C26" s="80"/>
      <c r="D26" s="87" t="s">
        <v>527</v>
      </c>
      <c r="E26" s="91">
        <v>300</v>
      </c>
    </row>
    <row r="27" spans="1:5" ht="12.75">
      <c r="A27" s="77"/>
      <c r="B27" s="79"/>
      <c r="C27" s="81"/>
      <c r="D27" s="88" t="s">
        <v>528</v>
      </c>
      <c r="E27" s="81"/>
    </row>
    <row r="28" spans="1:5" ht="12.75">
      <c r="A28" s="77"/>
      <c r="B28" s="79"/>
      <c r="C28" s="40">
        <v>4129</v>
      </c>
      <c r="D28" s="19" t="s">
        <v>165</v>
      </c>
      <c r="E28" s="20">
        <v>100</v>
      </c>
    </row>
    <row r="29" spans="1:5" ht="12.75">
      <c r="A29" s="77"/>
      <c r="B29" s="79"/>
      <c r="C29" s="8"/>
      <c r="D29" s="19" t="s">
        <v>287</v>
      </c>
      <c r="E29" s="8"/>
    </row>
    <row r="30" spans="1:5" ht="12.75">
      <c r="A30" s="77"/>
      <c r="B30" s="79"/>
      <c r="C30" s="80"/>
      <c r="D30" s="87" t="s">
        <v>527</v>
      </c>
      <c r="E30" s="91">
        <v>100</v>
      </c>
    </row>
    <row r="31" spans="1:5" ht="12.75">
      <c r="A31" s="77"/>
      <c r="B31" s="79"/>
      <c r="C31" s="81"/>
      <c r="D31" s="88" t="s">
        <v>528</v>
      </c>
      <c r="E31" s="81"/>
    </row>
    <row r="32" spans="1:5" ht="12.75">
      <c r="A32" s="77"/>
      <c r="B32" s="79"/>
      <c r="C32" s="40">
        <v>4178</v>
      </c>
      <c r="D32" s="19" t="s">
        <v>172</v>
      </c>
      <c r="E32" s="26">
        <v>23529</v>
      </c>
    </row>
    <row r="33" spans="1:5" ht="12.75">
      <c r="A33" s="77"/>
      <c r="B33" s="79"/>
      <c r="C33" s="8"/>
      <c r="D33" s="19" t="s">
        <v>287</v>
      </c>
      <c r="E33" s="8"/>
    </row>
    <row r="34" spans="1:5" ht="12.75">
      <c r="A34" s="77"/>
      <c r="B34" s="79"/>
      <c r="C34" s="80"/>
      <c r="D34" s="87" t="s">
        <v>527</v>
      </c>
      <c r="E34" s="92">
        <v>23529</v>
      </c>
    </row>
    <row r="35" spans="1:5" ht="12.75">
      <c r="A35" s="77"/>
      <c r="B35" s="79"/>
      <c r="C35" s="81"/>
      <c r="D35" s="88" t="s">
        <v>528</v>
      </c>
      <c r="E35" s="81"/>
    </row>
    <row r="36" spans="1:5" ht="12.75">
      <c r="A36" s="77"/>
      <c r="B36" s="79"/>
      <c r="C36" s="40">
        <v>4179</v>
      </c>
      <c r="D36" s="19" t="s">
        <v>172</v>
      </c>
      <c r="E36" s="28">
        <v>7843</v>
      </c>
    </row>
    <row r="37" spans="1:5" ht="12.75">
      <c r="A37" s="77"/>
      <c r="B37" s="79"/>
      <c r="C37" s="8"/>
      <c r="D37" s="19" t="s">
        <v>287</v>
      </c>
      <c r="E37" s="8"/>
    </row>
    <row r="38" spans="1:5" ht="12.75">
      <c r="A38" s="77"/>
      <c r="B38" s="79"/>
      <c r="C38" s="80"/>
      <c r="D38" s="89" t="s">
        <v>527</v>
      </c>
      <c r="E38" s="90">
        <v>7843</v>
      </c>
    </row>
    <row r="39" spans="1:5" ht="12.75">
      <c r="A39" s="77"/>
      <c r="B39" s="79"/>
      <c r="C39" s="81"/>
      <c r="D39" s="88" t="s">
        <v>528</v>
      </c>
      <c r="E39" s="81"/>
    </row>
    <row r="40" spans="1:5" ht="12.75">
      <c r="A40" s="77"/>
      <c r="B40" s="79"/>
      <c r="C40" s="40">
        <v>4218</v>
      </c>
      <c r="D40" s="19" t="s">
        <v>136</v>
      </c>
      <c r="E40" s="26">
        <v>13432</v>
      </c>
    </row>
    <row r="41" spans="1:5" ht="12.75">
      <c r="A41" s="77"/>
      <c r="B41" s="79"/>
      <c r="C41" s="8"/>
      <c r="D41" s="19" t="s">
        <v>287</v>
      </c>
      <c r="E41" s="8"/>
    </row>
    <row r="42" spans="1:5" ht="12.75">
      <c r="A42" s="77"/>
      <c r="B42" s="79"/>
      <c r="C42" s="80"/>
      <c r="D42" s="89" t="s">
        <v>527</v>
      </c>
      <c r="E42" s="92">
        <v>13432</v>
      </c>
    </row>
    <row r="43" spans="1:5" ht="12.75">
      <c r="A43" s="77"/>
      <c r="B43" s="79"/>
      <c r="C43" s="81"/>
      <c r="D43" s="88" t="s">
        <v>528</v>
      </c>
      <c r="E43" s="81"/>
    </row>
    <row r="44" spans="1:5" ht="12.75">
      <c r="A44" s="77"/>
      <c r="B44" s="79"/>
      <c r="C44" s="40">
        <v>4219</v>
      </c>
      <c r="D44" s="19" t="s">
        <v>136</v>
      </c>
      <c r="E44" s="28">
        <v>4478</v>
      </c>
    </row>
    <row r="45" spans="1:5" ht="12.75">
      <c r="A45" s="77"/>
      <c r="B45" s="79"/>
      <c r="C45" s="8"/>
      <c r="D45" s="19" t="s">
        <v>287</v>
      </c>
      <c r="E45" s="8"/>
    </row>
    <row r="46" spans="1:5" ht="12.75">
      <c r="A46" s="77"/>
      <c r="B46" s="79"/>
      <c r="C46" s="80"/>
      <c r="D46" s="87" t="s">
        <v>527</v>
      </c>
      <c r="E46" s="90">
        <v>4478</v>
      </c>
    </row>
    <row r="47" spans="1:5" ht="12.75">
      <c r="A47" s="77"/>
      <c r="B47" s="79"/>
      <c r="C47" s="81"/>
      <c r="D47" s="88" t="s">
        <v>528</v>
      </c>
      <c r="E47" s="81"/>
    </row>
    <row r="48" spans="1:5" ht="12.75">
      <c r="A48" s="77"/>
      <c r="B48" s="79"/>
      <c r="C48" s="40">
        <v>4308</v>
      </c>
      <c r="D48" s="19" t="s">
        <v>132</v>
      </c>
      <c r="E48" s="26">
        <v>31221</v>
      </c>
    </row>
    <row r="49" spans="1:5" ht="12.75">
      <c r="A49" s="77"/>
      <c r="B49" s="79"/>
      <c r="C49" s="8"/>
      <c r="D49" s="19" t="s">
        <v>287</v>
      </c>
      <c r="E49" s="8"/>
    </row>
    <row r="50" spans="1:5" ht="12.75">
      <c r="A50" s="77"/>
      <c r="B50" s="79"/>
      <c r="C50" s="80"/>
      <c r="D50" s="87" t="s">
        <v>527</v>
      </c>
      <c r="E50" s="92">
        <v>31221</v>
      </c>
    </row>
    <row r="51" spans="1:5" ht="12.75">
      <c r="A51" s="77"/>
      <c r="B51" s="79"/>
      <c r="C51" s="81"/>
      <c r="D51" s="88" t="s">
        <v>528</v>
      </c>
      <c r="E51" s="81"/>
    </row>
    <row r="52" spans="1:5" ht="12.75">
      <c r="A52" s="77"/>
      <c r="B52" s="79"/>
      <c r="C52" s="40">
        <v>4309</v>
      </c>
      <c r="D52" s="19" t="s">
        <v>132</v>
      </c>
      <c r="E52" s="26">
        <v>10407</v>
      </c>
    </row>
    <row r="53" spans="1:5" ht="12.75">
      <c r="A53" s="77"/>
      <c r="B53" s="79"/>
      <c r="C53" s="8"/>
      <c r="D53" s="19" t="s">
        <v>287</v>
      </c>
      <c r="E53" s="8"/>
    </row>
    <row r="54" spans="1:5" ht="12.75">
      <c r="A54" s="77"/>
      <c r="B54" s="79"/>
      <c r="C54" s="80"/>
      <c r="D54" s="87" t="s">
        <v>527</v>
      </c>
      <c r="E54" s="92">
        <v>10407</v>
      </c>
    </row>
    <row r="55" spans="1:5" ht="12.75">
      <c r="A55" s="77"/>
      <c r="B55" s="79"/>
      <c r="C55" s="81"/>
      <c r="D55" s="88" t="s">
        <v>528</v>
      </c>
      <c r="E55" s="81"/>
    </row>
    <row r="56" spans="1:5" ht="12.75">
      <c r="A56" s="139" t="s">
        <v>531</v>
      </c>
      <c r="B56" s="140"/>
      <c r="C56" s="140"/>
      <c r="D56" s="140"/>
      <c r="E56" s="141"/>
    </row>
  </sheetData>
  <mergeCells count="2">
    <mergeCell ref="A56:E56"/>
    <mergeCell ref="A10:E10"/>
  </mergeCells>
  <printOptions/>
  <pageMargins left="0.57" right="0.44" top="0.87" bottom="0.71" header="0.41" footer="0.5"/>
  <pageSetup firstPageNumber="21" useFirstPageNumber="1" horizontalDpi="600" verticalDpi="600" orientation="portrait" paperSize="9" r:id="rId2"/>
  <headerFooter alignWithMargins="0">
    <oddHeader>&amp;L&amp;"Arial,Pogrubiony"BUDŻET GMINY PACZKÓW NA 2007R.&amp;R&amp;8Zał. nr 8
Plan wydatków na programy i 
projekty realizowane ze środków UE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D23" sqref="D23"/>
    </sheetView>
  </sheetViews>
  <sheetFormatPr defaultColWidth="9.140625" defaultRowHeight="12.75"/>
  <cols>
    <col min="1" max="1" width="5.57421875" style="2" bestFit="1" customWidth="1"/>
    <col min="2" max="2" width="7.140625" style="2" bestFit="1" customWidth="1"/>
    <col min="3" max="3" width="5.00390625" style="2" bestFit="1" customWidth="1"/>
    <col min="4" max="4" width="54.57421875" style="2" customWidth="1"/>
    <col min="5" max="5" width="12.57421875" style="2" bestFit="1" customWidth="1"/>
    <col min="6" max="16384" width="8.00390625" style="2" customWidth="1"/>
  </cols>
  <sheetData>
    <row r="1" spans="1:5" ht="12.75">
      <c r="A1" s="13" t="s">
        <v>33</v>
      </c>
      <c r="B1" s="13" t="s">
        <v>420</v>
      </c>
      <c r="C1" s="13" t="s">
        <v>419</v>
      </c>
      <c r="D1" s="13" t="s">
        <v>35</v>
      </c>
      <c r="E1" s="14" t="s">
        <v>374</v>
      </c>
    </row>
    <row r="2" spans="1:5" ht="12.75">
      <c r="A2" s="21">
        <v>801</v>
      </c>
      <c r="B2" s="7"/>
      <c r="C2" s="7"/>
      <c r="D2" s="16" t="s">
        <v>72</v>
      </c>
      <c r="E2" s="30">
        <v>478800</v>
      </c>
    </row>
    <row r="3" spans="1:5" ht="12.75">
      <c r="A3" s="7"/>
      <c r="B3" s="23">
        <v>80110</v>
      </c>
      <c r="C3" s="7"/>
      <c r="D3" s="19" t="s">
        <v>78</v>
      </c>
      <c r="E3" s="29">
        <v>478800</v>
      </c>
    </row>
    <row r="4" spans="1:5" ht="12.75">
      <c r="A4" s="7"/>
      <c r="B4" s="7"/>
      <c r="C4" s="35">
        <v>2540</v>
      </c>
      <c r="D4" s="19" t="s">
        <v>194</v>
      </c>
      <c r="E4" s="29">
        <v>478800</v>
      </c>
    </row>
    <row r="5" spans="1:5" ht="12.75">
      <c r="A5" s="21">
        <v>921</v>
      </c>
      <c r="B5" s="7"/>
      <c r="C5" s="7"/>
      <c r="D5" s="16" t="s">
        <v>228</v>
      </c>
      <c r="E5" s="30">
        <v>969466</v>
      </c>
    </row>
    <row r="6" spans="1:5" ht="12.75">
      <c r="A6" s="7"/>
      <c r="B6" s="23">
        <v>92103</v>
      </c>
      <c r="C6" s="7"/>
      <c r="D6" s="19" t="s">
        <v>230</v>
      </c>
      <c r="E6" s="26">
        <v>76880</v>
      </c>
    </row>
    <row r="7" spans="1:5" ht="12.75">
      <c r="A7" s="7"/>
      <c r="B7" s="7"/>
      <c r="C7" s="35">
        <v>2480</v>
      </c>
      <c r="D7" s="19" t="s">
        <v>231</v>
      </c>
      <c r="E7" s="26">
        <v>76880</v>
      </c>
    </row>
    <row r="8" spans="1:5" ht="12.75">
      <c r="A8" s="7"/>
      <c r="B8" s="7"/>
      <c r="C8" s="7"/>
      <c r="D8" s="19" t="s">
        <v>287</v>
      </c>
      <c r="E8" s="8"/>
    </row>
    <row r="9" spans="1:5" ht="12.75">
      <c r="A9" s="7"/>
      <c r="B9" s="7"/>
      <c r="C9" s="7"/>
      <c r="D9" s="19" t="s">
        <v>517</v>
      </c>
      <c r="E9" s="26">
        <v>76880</v>
      </c>
    </row>
    <row r="10" spans="1:5" ht="12.75">
      <c r="A10" s="7"/>
      <c r="B10" s="23">
        <v>92109</v>
      </c>
      <c r="C10" s="7"/>
      <c r="D10" s="19" t="s">
        <v>235</v>
      </c>
      <c r="E10" s="29">
        <v>547043</v>
      </c>
    </row>
    <row r="11" spans="1:5" ht="12.75">
      <c r="A11" s="7"/>
      <c r="B11" s="7"/>
      <c r="C11" s="35">
        <v>2480</v>
      </c>
      <c r="D11" s="19" t="s">
        <v>231</v>
      </c>
      <c r="E11" s="29">
        <v>547043</v>
      </c>
    </row>
    <row r="12" spans="1:5" ht="12.75">
      <c r="A12" s="7"/>
      <c r="B12" s="7"/>
      <c r="C12" s="7"/>
      <c r="D12" s="19" t="s">
        <v>287</v>
      </c>
      <c r="E12" s="8"/>
    </row>
    <row r="13" spans="1:5" ht="12.75">
      <c r="A13" s="7"/>
      <c r="B13" s="7"/>
      <c r="C13" s="7"/>
      <c r="D13" s="19" t="s">
        <v>519</v>
      </c>
      <c r="E13" s="29">
        <v>396695</v>
      </c>
    </row>
    <row r="14" spans="1:5" ht="12.75">
      <c r="A14" s="7"/>
      <c r="B14" s="7"/>
      <c r="C14" s="7"/>
      <c r="D14" s="19" t="s">
        <v>520</v>
      </c>
      <c r="E14" s="29">
        <v>150348</v>
      </c>
    </row>
    <row r="15" spans="1:5" ht="12.75">
      <c r="A15" s="7"/>
      <c r="B15" s="23">
        <v>92116</v>
      </c>
      <c r="C15" s="7"/>
      <c r="D15" s="19" t="s">
        <v>237</v>
      </c>
      <c r="E15" s="29">
        <v>345543</v>
      </c>
    </row>
    <row r="16" spans="1:5" ht="12.75">
      <c r="A16" s="7"/>
      <c r="B16" s="7"/>
      <c r="C16" s="35">
        <v>2480</v>
      </c>
      <c r="D16" s="19" t="s">
        <v>231</v>
      </c>
      <c r="E16" s="29">
        <v>345543</v>
      </c>
    </row>
    <row r="17" spans="1:5" ht="12.75">
      <c r="A17" s="7"/>
      <c r="B17" s="7"/>
      <c r="C17" s="7"/>
      <c r="D17" s="19" t="s">
        <v>287</v>
      </c>
      <c r="E17" s="8"/>
    </row>
    <row r="18" spans="1:5" ht="12.75">
      <c r="A18" s="7"/>
      <c r="B18" s="7"/>
      <c r="C18" s="7"/>
      <c r="D18" s="19" t="s">
        <v>522</v>
      </c>
      <c r="E18" s="29">
        <v>345543</v>
      </c>
    </row>
    <row r="19" spans="1:5" ht="12.75">
      <c r="A19" s="9"/>
      <c r="B19" s="9"/>
      <c r="C19" s="9"/>
      <c r="D19" s="31" t="s">
        <v>264</v>
      </c>
      <c r="E19" s="42">
        <v>1448266</v>
      </c>
    </row>
  </sheetData>
  <printOptions/>
  <pageMargins left="0.62" right="0.41" top="1" bottom="1" header="0.5" footer="0.5"/>
  <pageSetup firstPageNumber="22" useFirstPageNumber="1" horizontalDpi="600" verticalDpi="600" orientation="portrait" paperSize="9" r:id="rId2"/>
  <headerFooter alignWithMargins="0">
    <oddHeader>&amp;L&amp;"Arial,Pogrubiony"BUDŻET GMINY PACZKÓW NA 2007R.&amp;R&amp;8Zał. nr 9
Plan dotacji  podmiotowych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Sarbnik</cp:lastModifiedBy>
  <cp:lastPrinted>2007-01-11T08:11:23Z</cp:lastPrinted>
  <dcterms:created xsi:type="dcterms:W3CDTF">2005-01-26T07:18:18Z</dcterms:created>
  <dcterms:modified xsi:type="dcterms:W3CDTF">2007-01-11T08:12:07Z</dcterms:modified>
  <cp:category/>
  <cp:version/>
  <cp:contentType/>
  <cp:contentStatus/>
</cp:coreProperties>
</file>